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855" windowWidth="10410" windowHeight="5955" activeTab="1"/>
  </bookViews>
  <sheets>
    <sheet name="Jahresrechnung 2011" sheetId="1" r:id="rId1"/>
    <sheet name="Verw.HH 2012" sheetId="2" r:id="rId2"/>
    <sheet name="Verm.HH 2012" sheetId="3" r:id="rId3"/>
    <sheet name="Investitionsplan 2012" sheetId="4" r:id="rId4"/>
    <sheet name="Finanzkraft 2012" sheetId="5" r:id="rId5"/>
    <sheet name="Ergebnisplan 2012" sheetId="6" r:id="rId6"/>
    <sheet name="Finanzplan 2012" sheetId="7" r:id="rId7"/>
  </sheets>
  <definedNames/>
  <calcPr fullCalcOnLoad="1"/>
</workbook>
</file>

<file path=xl/sharedStrings.xml><?xml version="1.0" encoding="utf-8"?>
<sst xmlns="http://schemas.openxmlformats.org/spreadsheetml/2006/main" count="476" uniqueCount="244">
  <si>
    <t>Verwaltungshaushalt Einnahmen</t>
  </si>
  <si>
    <t>HH-Stelle</t>
  </si>
  <si>
    <t>Bezeichnung</t>
  </si>
  <si>
    <t>+/- 
mehr/weniger</t>
  </si>
  <si>
    <t>89300.160000.</t>
  </si>
  <si>
    <t>Bund,LAF, ERP-Sondervermögen
Bundeszuweisungen</t>
  </si>
  <si>
    <t>89300.161000.</t>
  </si>
  <si>
    <t>Landeszuwendungen, Erstattungen v. Land</t>
  </si>
  <si>
    <t>89300.162010. -
89300.162131</t>
  </si>
  <si>
    <t>Strukturfondsbeiträge 1 der 
beteiligten GEP-Kommunen</t>
  </si>
  <si>
    <t>Strukturfondsbeiträge 2 der 
beteiligten GEP-Kommunen</t>
  </si>
  <si>
    <t>91000.205000.</t>
  </si>
  <si>
    <t>Zinsen aus Geldanlagen</t>
  </si>
  <si>
    <t>91000.280000.</t>
  </si>
  <si>
    <t>Zuführung vom Vermögenshaushalt</t>
  </si>
  <si>
    <t>Gesamteinnahmen:</t>
  </si>
  <si>
    <t>Verwaltungshaushalt Ausgaben</t>
  </si>
  <si>
    <t>02000.661000</t>
  </si>
  <si>
    <t>03501.650000.</t>
  </si>
  <si>
    <t>Geschäftsausgaben</t>
  </si>
  <si>
    <t>03501.650010.</t>
  </si>
  <si>
    <t>Allg. Sitzungsaufwendungen GEP-
Gremien</t>
  </si>
  <si>
    <t>03501.650020.</t>
  </si>
  <si>
    <t>Allg. Planungsausgaben (Lagepläne,
Kopiervorlagen etc.)</t>
  </si>
  <si>
    <t>03501.650030.</t>
  </si>
  <si>
    <t>03501.651000.</t>
  </si>
  <si>
    <t>03501.654000.</t>
  </si>
  <si>
    <t>Reisekosten</t>
  </si>
  <si>
    <t>03501.658000.</t>
  </si>
  <si>
    <t>Kontogebühren</t>
  </si>
  <si>
    <t>03501.672000.</t>
  </si>
  <si>
    <t>Erstattung von personellen und 
sächlichen Verwaltungsaufwand</t>
  </si>
  <si>
    <t>89300.655000.</t>
  </si>
  <si>
    <t>Sachverständigen- / Gutachterkosten</t>
  </si>
  <si>
    <t>91000.860000.</t>
  </si>
  <si>
    <t>Zuführung zum Vermögenshaushalt</t>
  </si>
  <si>
    <t>Gesamtausgaben:</t>
  </si>
  <si>
    <t>Vermögenshaushalt Einnahmen</t>
  </si>
  <si>
    <t>89300.360000.</t>
  </si>
  <si>
    <t>Anteilige Kostenerstattung AktivRegion</t>
  </si>
  <si>
    <t>91000.300000.</t>
  </si>
  <si>
    <t>Zuführung vom Verwaltungshaushalt</t>
  </si>
  <si>
    <t>91000.310000.</t>
  </si>
  <si>
    <t>Entnahme aus der allg. Rücklage</t>
  </si>
  <si>
    <t>Vermögenshaushalt Ausgaben</t>
  </si>
  <si>
    <t>89300.982004.</t>
  </si>
  <si>
    <t>Entwicklungsagentur</t>
  </si>
  <si>
    <t>Budget für Kleinprojekte der GEP</t>
  </si>
  <si>
    <t>89300.987001.</t>
  </si>
  <si>
    <t>Zuschuss an AktivRegion Eider- und Kanalregion</t>
  </si>
  <si>
    <t>Birkenklause</t>
  </si>
  <si>
    <t>89300.987009.</t>
  </si>
  <si>
    <t>Bewegungs-, Sport- u. Talentförderung (Be Sport)</t>
  </si>
  <si>
    <t>Erweiterung P+R Parkplatz Güterbahnhof</t>
  </si>
  <si>
    <t>89300.987019</t>
  </si>
  <si>
    <t>Inwertsetzung Treidelweg Borgstedt</t>
  </si>
  <si>
    <t>89300.987016</t>
  </si>
  <si>
    <t>Inwertsetzung Treidelweg Büdelsdorf</t>
  </si>
  <si>
    <t>89300.987021</t>
  </si>
  <si>
    <t>Fortschreibung Einzelhandelsgutachten</t>
  </si>
  <si>
    <t>Planerische Grundlagenermittlung Borgstedtfelde</t>
  </si>
  <si>
    <t>Neubau eines Anschlusses an die B 202 (Baukosten)</t>
  </si>
  <si>
    <t>91000.900000.</t>
  </si>
  <si>
    <t>Zuführung zum Verwaltungshaushalt</t>
  </si>
  <si>
    <t>91000.910000.</t>
  </si>
  <si>
    <t>Rücklagenzuführung</t>
  </si>
  <si>
    <t>Einnahmen:</t>
  </si>
  <si>
    <t>Wohnmobilstellplatz Schacht-Audorf</t>
  </si>
  <si>
    <t>für Leitprojekte mit mehrjähriger Laufzeit</t>
  </si>
  <si>
    <t>Förderung</t>
  </si>
  <si>
    <t>89300.982004</t>
  </si>
  <si>
    <t xml:space="preserve">89300.982005
</t>
  </si>
  <si>
    <t>89300.987001</t>
  </si>
  <si>
    <t>Kostenbeteiligung an der AktivRegion</t>
  </si>
  <si>
    <t>89300.987003</t>
  </si>
  <si>
    <t>Förderung der Ausbildungsoffensive Gefas</t>
  </si>
  <si>
    <t>89300.987006</t>
  </si>
  <si>
    <t>89300.987007</t>
  </si>
  <si>
    <t>Wander- u. Fernradweg RD-Fockbek-Hohn</t>
  </si>
  <si>
    <t>89300.987009</t>
  </si>
  <si>
    <t xml:space="preserve">Bewegungs-, Sport- u. Talentförderung </t>
  </si>
  <si>
    <t>89300.987010</t>
  </si>
  <si>
    <t>Ausbau Pendlerparkplätze</t>
  </si>
  <si>
    <t>89300.987011</t>
  </si>
  <si>
    <t>Lärmaktionsplanung</t>
  </si>
  <si>
    <t>89300.987012</t>
  </si>
  <si>
    <t>Interkomm. Gewerbegebiet Borgstedtfelde</t>
  </si>
  <si>
    <t>89300.987014</t>
  </si>
  <si>
    <t>Erweiterungsplan Tierheim Rendsburg</t>
  </si>
  <si>
    <t>89300.987017</t>
  </si>
  <si>
    <t>Sanierung Stadttheater Rendsburg</t>
  </si>
  <si>
    <t>89300.987018</t>
  </si>
  <si>
    <t>89300.987013</t>
  </si>
  <si>
    <t xml:space="preserve">Beleuchtung Rendsburger Hochbrücke </t>
  </si>
  <si>
    <t>89300.987015</t>
  </si>
  <si>
    <t>89300.987020</t>
  </si>
  <si>
    <t>Pendlerparkplatz Fockbeker Chaussee</t>
  </si>
  <si>
    <t xml:space="preserve">Fortschreibung Einzelhandelsgutachten </t>
  </si>
  <si>
    <t>Planerische Grundlagenermittlung B'felde</t>
  </si>
  <si>
    <t>Neubau eines Anschlusses an die B 202</t>
  </si>
  <si>
    <t>Gesamtbetrag:</t>
  </si>
  <si>
    <t>Mitgliedsbeiträge an Vereine u. Verbände</t>
  </si>
  <si>
    <t>Ermittlung Finanzkraft für Strukturfondsanteil I im Haushaltsjahr 2011</t>
  </si>
  <si>
    <t>Kommune</t>
  </si>
  <si>
    <t>Steuerkraftmeßzahl</t>
  </si>
  <si>
    <t>Strukturfonds-
beitrag I
1 % der Finanzkraft</t>
  </si>
  <si>
    <t>Alt Duvenstedt</t>
  </si>
  <si>
    <t>Fockbek</t>
  </si>
  <si>
    <t>Nübbel</t>
  </si>
  <si>
    <t>Rickert</t>
  </si>
  <si>
    <t>Jevenstedt</t>
  </si>
  <si>
    <t>Westerrönfeld</t>
  </si>
  <si>
    <t>Schülp/b. RD</t>
  </si>
  <si>
    <t>Osterrönfeld</t>
  </si>
  <si>
    <t>Schülldorf</t>
  </si>
  <si>
    <t>Borgstedt</t>
  </si>
  <si>
    <t>Schacht-Audorf</t>
  </si>
  <si>
    <t>Büdelsdorf</t>
  </si>
  <si>
    <t>Rendsburg</t>
  </si>
  <si>
    <t>Gesamt</t>
  </si>
  <si>
    <t>+
Summe Schlüssel-
zuweisungen</t>
  </si>
  <si>
    <t>-
Finanzaus-
gleichsumlage</t>
  </si>
  <si>
    <t>=
Finanzkraft</t>
  </si>
  <si>
    <t>gerundet</t>
  </si>
  <si>
    <t>Bücher und Zeitschriften 
(Flyer, Broschüren etc.)</t>
  </si>
  <si>
    <t>Kommunaler Abend der Region / Regionalkonferenz</t>
  </si>
  <si>
    <t xml:space="preserve">Erstattung anteiliger Projektkosten </t>
  </si>
  <si>
    <t>Fahrradservicestation</t>
  </si>
  <si>
    <t>+ neu gebildete Haushaltsausgabereste</t>
  </si>
  <si>
    <t>- Abgang Haushaltsausgabereste vom Vorjahr</t>
  </si>
  <si>
    <t>Haushaltsstelle</t>
  </si>
  <si>
    <t>Budget Kleinprojekte</t>
  </si>
  <si>
    <t>Anordnungen</t>
  </si>
  <si>
    <t>Abgänge</t>
  </si>
  <si>
    <t>Bemerkungen</t>
  </si>
  <si>
    <t>893.982004</t>
  </si>
  <si>
    <t>Gesamtrest ausgegeben</t>
  </si>
  <si>
    <t>893.982005</t>
  </si>
  <si>
    <t>Übertragung auf 2010</t>
  </si>
  <si>
    <t>Anordungen aus HH-Ausgabereste insgesamt</t>
  </si>
  <si>
    <t>Abgänge auf HH-Ausgabereste insgesamt</t>
  </si>
  <si>
    <t>Rücklagenentnahme:</t>
  </si>
  <si>
    <t>Allgem. Aufwendungen Regionalkonferenz</t>
  </si>
  <si>
    <t>HH-Ausgaberest</t>
  </si>
  <si>
    <t>= Summe bereinigter Ausgaben</t>
  </si>
  <si>
    <t>Summe bereinigter Sollausgaben</t>
  </si>
  <si>
    <t>Rücklagen</t>
  </si>
  <si>
    <t>Stand am 01.01.2010:</t>
  </si>
  <si>
    <t>Stand am 31.12.2010:</t>
  </si>
  <si>
    <t>Gesamtrest</t>
  </si>
  <si>
    <t>ausgegeben</t>
  </si>
  <si>
    <t>893.987006</t>
  </si>
  <si>
    <t>89300.655000</t>
  </si>
  <si>
    <t>Geschäftsausgaben/Sachverständ.kosten</t>
  </si>
  <si>
    <t>Wohnmobilparkplatz Schacht-Audorf</t>
  </si>
  <si>
    <t>Ermittlung Finanzkraft für Strukturfondsanteil I im Haushaltsjahr 2012</t>
  </si>
  <si>
    <t>Ansatz Haushalt 2011</t>
  </si>
  <si>
    <t>Ansatz Haushalt  2012</t>
  </si>
  <si>
    <t>Ansatz Haushalt 2012</t>
  </si>
  <si>
    <t>Künstlerviertel Büdelsdorf</t>
  </si>
  <si>
    <t>Bund, LAF, ERP-Sondervermögen
Bundeszuweisungen</t>
  </si>
  <si>
    <t>Ortskernumgehungstraße Fockbek</t>
  </si>
  <si>
    <t>Stadtmarketingkonzept Rendsburg</t>
  </si>
  <si>
    <t>Fahrradservicestation Rendsburg</t>
  </si>
  <si>
    <t>Neuwerk-West Rendsburg (Planstraßen)</t>
  </si>
  <si>
    <t xml:space="preserve">Rücklagenbestand am </t>
  </si>
  <si>
    <t>Rücklagenentnahme</t>
  </si>
  <si>
    <t>Stand Rücklagen am 31.12.2011: 113.224,20 €</t>
  </si>
  <si>
    <t>Jahresrechnung 2011 des GEP-Strukturfonds</t>
  </si>
  <si>
    <t>Ansatz Haushalt
2011</t>
  </si>
  <si>
    <t>Abschluss SOLL 2011</t>
  </si>
  <si>
    <t>Ist 2011</t>
  </si>
  <si>
    <t>HH-Ansatz</t>
  </si>
  <si>
    <t xml:space="preserve">Abschluss SOLL 2011 </t>
  </si>
  <si>
    <t>89300.361000</t>
  </si>
  <si>
    <t>Erstattung anteiliger Projektkosten</t>
  </si>
  <si>
    <t>Planerische Grundlagenermittlung B.felde</t>
  </si>
  <si>
    <t>Neubau des Anschlusses an die B 202</t>
  </si>
  <si>
    <t>abzgl. Abgang HH-Ausgabereste v. Vj.</t>
  </si>
  <si>
    <t xml:space="preserve">zzgl. neu gebildete HH-Ausgabereste </t>
  </si>
  <si>
    <t>abzgl. Kassenausgabreste</t>
  </si>
  <si>
    <t>- Abgang Kassenausgabereste vom Vorjahr</t>
  </si>
  <si>
    <t>Auf 2012 übertragene HH-Ausgabereste</t>
  </si>
  <si>
    <t>In 2011 bewirtschaftete HH-Ausgabereste ingesamt:</t>
  </si>
  <si>
    <t xml:space="preserve">Abwicklung von Haushaltsresten in 2011 </t>
  </si>
  <si>
    <t>Neuwerk-West RD Planstraßen</t>
  </si>
  <si>
    <t>Weiße Brücke Rendsburg mit Veloroute</t>
  </si>
  <si>
    <t>Ortskernumgehungsstraße II</t>
  </si>
  <si>
    <t xml:space="preserve">Investitionsplan </t>
  </si>
  <si>
    <t>Hinweise:</t>
  </si>
  <si>
    <t>Ausschuss der Bürgermeister schlägt vor, den Mitgliedsbeitrag aller GEP-Kommunen für RD-Marketing in Höhe von 2000,00 € unter dieser Haushaltsstelle zu verbuchen.</t>
  </si>
  <si>
    <t>Veloroute Innenstadt  Rendsburg</t>
  </si>
  <si>
    <t>Ergebnisplan 2012 des GEP-Strukturfonds</t>
  </si>
  <si>
    <t>Plan 2012</t>
  </si>
  <si>
    <t>Kostenerstattungen und Umlagen</t>
  </si>
  <si>
    <t>Ordentliche Erträge</t>
  </si>
  <si>
    <t>Erträge</t>
  </si>
  <si>
    <t>Aufwendungen</t>
  </si>
  <si>
    <t>GEP-Entwicklungsagentur</t>
  </si>
  <si>
    <t xml:space="preserve">Kleinprojekte der GEP </t>
  </si>
  <si>
    <t>Kostenbeteiligung an der Aktivregion</t>
  </si>
  <si>
    <t>Sanierung Neuwerk-West (Eiderkaserne)</t>
  </si>
  <si>
    <t>Künstlerviertel Hollerstraße-West (Büd.)</t>
  </si>
  <si>
    <t>Ortskernumgehungsstraße Fockbek</t>
  </si>
  <si>
    <t xml:space="preserve">Lärmaktionsplanung </t>
  </si>
  <si>
    <t>Mitgliedsbeiträge</t>
  </si>
  <si>
    <t>Geschäftsaufwendungen</t>
  </si>
  <si>
    <t>Bürobedarf</t>
  </si>
  <si>
    <t xml:space="preserve">Bücher und Zeitschriften </t>
  </si>
  <si>
    <t>Erstattung Beratungs-/Planungskosten</t>
  </si>
  <si>
    <t>Ordentl. Aufwendungen</t>
  </si>
  <si>
    <t>Ordentliche Aufwendungen</t>
  </si>
  <si>
    <r>
      <rPr>
        <b/>
        <sz val="12"/>
        <rFont val="Arial"/>
        <family val="2"/>
      </rPr>
      <t>Ergebnis</t>
    </r>
    <r>
      <rPr>
        <sz val="12"/>
        <rFont val="Arial"/>
        <family val="2"/>
      </rPr>
      <t xml:space="preserve"> </t>
    </r>
  </si>
  <si>
    <t>Zinserträge</t>
  </si>
  <si>
    <t>Ordentl. Jahresergebnis</t>
  </si>
  <si>
    <t>Jahresergebnis</t>
  </si>
  <si>
    <t>Ermittlung des Jahresergebnisses</t>
  </si>
  <si>
    <t>Finanzplan 2012 des GEP-Strukturfonds</t>
  </si>
  <si>
    <t>Strukturfondsbeiträge 2 der beteiligten GEP-Kommunen</t>
  </si>
  <si>
    <t>Zinsen</t>
  </si>
  <si>
    <t>Einzahlungen</t>
  </si>
  <si>
    <t>Auszahlungen</t>
  </si>
  <si>
    <t>Erstattung Geschäftsführungskosten</t>
  </si>
  <si>
    <t>Erstattung Beratungs-/Planungskosten Fo.</t>
  </si>
  <si>
    <t>Erstattung Geschäftsführungskosten Fo.</t>
  </si>
  <si>
    <t>Finanzmittelüberschuss</t>
  </si>
  <si>
    <t>Entwurf</t>
  </si>
  <si>
    <t>=</t>
  </si>
  <si>
    <t>+</t>
  </si>
  <si>
    <t>-</t>
  </si>
  <si>
    <t>Zwischensumme</t>
  </si>
  <si>
    <t>Übertrag</t>
  </si>
  <si>
    <t>Übertrag:</t>
  </si>
  <si>
    <t>Transferaufwendungen</t>
  </si>
  <si>
    <t>4182001 - 4182100</t>
  </si>
  <si>
    <t>5312001</t>
  </si>
  <si>
    <t>6182001-6182025</t>
  </si>
  <si>
    <t>7312001</t>
  </si>
  <si>
    <t>Sachkonto</t>
  </si>
  <si>
    <t>Entwurf Haushaltsplan 2012 des GEP-Strukturfonds</t>
  </si>
  <si>
    <t>Beratungsstand: Arbeitsausschuss 02.11.2011 u. 07.12.2011, Bürgermeisterausschuss 19.01.2012</t>
  </si>
  <si>
    <t>Ermittlung des Standes der liquiden Mittel</t>
  </si>
  <si>
    <t>Anfangsbestand an Finanzmitteln am 01.01.2012</t>
  </si>
  <si>
    <t>Liquide Mittel am 31.12.2012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</si>
</sst>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7]dddd\,\ d\.\ mmmm\ yyyy"/>
    <numFmt numFmtId="173" formatCode="0.0%"/>
    <numFmt numFmtId="174" formatCode="#,##0.00\ &quot;€&quot;"/>
  </numFmts>
  <fonts count="55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8"/>
      <name val="Arial"/>
      <family val="0"/>
    </font>
    <font>
      <b/>
      <sz val="14"/>
      <name val="Arial"/>
      <family val="2"/>
    </font>
    <font>
      <b/>
      <u val="singleAccounting"/>
      <sz val="12"/>
      <name val="Arial"/>
      <family val="2"/>
    </font>
    <font>
      <u val="single"/>
      <sz val="12"/>
      <name val="Arial"/>
      <family val="2"/>
    </font>
    <font>
      <b/>
      <u val="doubleAccounting"/>
      <sz val="12"/>
      <name val="Arial"/>
      <family val="2"/>
    </font>
    <font>
      <u val="doubleAccounting"/>
      <sz val="12"/>
      <name val="Arial"/>
      <family val="2"/>
    </font>
    <font>
      <b/>
      <u val="single"/>
      <sz val="11"/>
      <name val="Arial"/>
      <family val="2"/>
    </font>
    <font>
      <b/>
      <u val="single"/>
      <sz val="18"/>
      <name val="Arial"/>
      <family val="2"/>
    </font>
    <font>
      <b/>
      <u val="double"/>
      <sz val="12"/>
      <name val="Arial"/>
      <family val="2"/>
    </font>
    <font>
      <u val="double"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9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0" fontId="4" fillId="0" borderId="0" xfId="58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0" fontId="3" fillId="0" borderId="0" xfId="58" applyFont="1" applyBorder="1" applyAlignment="1">
      <alignment/>
    </xf>
    <xf numFmtId="0" fontId="0" fillId="0" borderId="0" xfId="0" applyFont="1" applyBorder="1" applyAlignment="1">
      <alignment/>
    </xf>
    <xf numFmtId="170" fontId="5" fillId="0" borderId="0" xfId="58" applyFont="1" applyBorder="1" applyAlignment="1">
      <alignment/>
    </xf>
    <xf numFmtId="0" fontId="0" fillId="0" borderId="12" xfId="0" applyBorder="1" applyAlignment="1">
      <alignment/>
    </xf>
    <xf numFmtId="44" fontId="4" fillId="0" borderId="14" xfId="46" applyNumberFormat="1" applyFont="1" applyBorder="1" applyAlignment="1">
      <alignment horizontal="center" wrapText="1"/>
    </xf>
    <xf numFmtId="44" fontId="4" fillId="0" borderId="12" xfId="58" applyNumberFormat="1" applyFont="1" applyBorder="1" applyAlignment="1">
      <alignment/>
    </xf>
    <xf numFmtId="44" fontId="4" fillId="0" borderId="12" xfId="58" applyNumberFormat="1" applyFont="1" applyBorder="1" applyAlignment="1">
      <alignment/>
    </xf>
    <xf numFmtId="44" fontId="3" fillId="0" borderId="13" xfId="58" applyNumberFormat="1" applyFont="1" applyBorder="1" applyAlignment="1">
      <alignment/>
    </xf>
    <xf numFmtId="44" fontId="4" fillId="0" borderId="14" xfId="46" applyNumberFormat="1" applyFont="1" applyBorder="1" applyAlignment="1" quotePrefix="1">
      <alignment horizontal="center" wrapText="1"/>
    </xf>
    <xf numFmtId="44" fontId="0" fillId="0" borderId="12" xfId="0" applyNumberFormat="1" applyBorder="1" applyAlignment="1">
      <alignment/>
    </xf>
    <xf numFmtId="44" fontId="4" fillId="0" borderId="14" xfId="58" applyNumberFormat="1" applyFont="1" applyBorder="1" applyAlignment="1">
      <alignment/>
    </xf>
    <xf numFmtId="44" fontId="3" fillId="0" borderId="14" xfId="58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49" fontId="5" fillId="34" borderId="14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left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4" fontId="5" fillId="34" borderId="14" xfId="46" applyNumberFormat="1" applyFont="1" applyFill="1" applyBorder="1" applyAlignment="1">
      <alignment horizontal="center"/>
    </xf>
    <xf numFmtId="44" fontId="5" fillId="0" borderId="14" xfId="46" applyNumberFormat="1" applyFont="1" applyBorder="1" applyAlignment="1">
      <alignment/>
    </xf>
    <xf numFmtId="44" fontId="5" fillId="0" borderId="12" xfId="46" applyNumberFormat="1" applyFont="1" applyBorder="1" applyAlignment="1">
      <alignment/>
    </xf>
    <xf numFmtId="44" fontId="5" fillId="0" borderId="12" xfId="58" applyNumberFormat="1" applyFont="1" applyBorder="1" applyAlignment="1">
      <alignment/>
    </xf>
    <xf numFmtId="170" fontId="0" fillId="0" borderId="0" xfId="58" applyFont="1" applyBorder="1" applyAlignment="1">
      <alignment/>
    </xf>
    <xf numFmtId="0" fontId="0" fillId="0" borderId="0" xfId="0" applyFont="1" applyBorder="1" applyAlignment="1">
      <alignment horizontal="center" wrapText="1"/>
    </xf>
    <xf numFmtId="44" fontId="0" fillId="0" borderId="0" xfId="60" applyAlignment="1">
      <alignment/>
    </xf>
    <xf numFmtId="49" fontId="3" fillId="0" borderId="11" xfId="0" applyNumberFormat="1" applyFont="1" applyBorder="1" applyAlignment="1">
      <alignment horizontal="center" wrapText="1"/>
    </xf>
    <xf numFmtId="44" fontId="3" fillId="0" borderId="18" xfId="60" applyFont="1" applyFill="1" applyBorder="1" applyAlignment="1">
      <alignment horizontal="center" wrapText="1"/>
    </xf>
    <xf numFmtId="0" fontId="0" fillId="0" borderId="14" xfId="0" applyBorder="1" applyAlignment="1">
      <alignment/>
    </xf>
    <xf numFmtId="44" fontId="0" fillId="0" borderId="14" xfId="60" applyBorder="1" applyAlignment="1">
      <alignment/>
    </xf>
    <xf numFmtId="44" fontId="0" fillId="0" borderId="14" xfId="0" applyNumberFormat="1" applyBorder="1" applyAlignment="1">
      <alignment/>
    </xf>
    <xf numFmtId="44" fontId="0" fillId="0" borderId="12" xfId="60" applyBorder="1" applyAlignment="1">
      <alignment/>
    </xf>
    <xf numFmtId="8" fontId="0" fillId="0" borderId="12" xfId="60" applyNumberFormat="1" applyBorder="1" applyAlignment="1">
      <alignment/>
    </xf>
    <xf numFmtId="0" fontId="3" fillId="0" borderId="12" xfId="0" applyFont="1" applyBorder="1" applyAlignment="1">
      <alignment/>
    </xf>
    <xf numFmtId="44" fontId="3" fillId="0" borderId="12" xfId="6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4" xfId="0" applyFont="1" applyBorder="1" applyAlignment="1">
      <alignment wrapText="1"/>
    </xf>
    <xf numFmtId="44" fontId="4" fillId="0" borderId="14" xfId="58" applyNumberFormat="1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44" fontId="4" fillId="0" borderId="12" xfId="58" applyNumberFormat="1" applyFont="1" applyBorder="1" applyAlignment="1">
      <alignment horizontal="right"/>
    </xf>
    <xf numFmtId="0" fontId="4" fillId="0" borderId="12" xfId="0" applyFont="1" applyFill="1" applyBorder="1" applyAlignment="1">
      <alignment wrapText="1"/>
    </xf>
    <xf numFmtId="44" fontId="4" fillId="0" borderId="12" xfId="58" applyNumberFormat="1" applyFont="1" applyFill="1" applyBorder="1" applyAlignment="1">
      <alignment/>
    </xf>
    <xf numFmtId="44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4" fontId="11" fillId="0" borderId="0" xfId="0" applyNumberFormat="1" applyFont="1" applyAlignment="1">
      <alignment/>
    </xf>
    <xf numFmtId="44" fontId="3" fillId="0" borderId="19" xfId="0" applyNumberFormat="1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wrapText="1"/>
    </xf>
    <xf numFmtId="0" fontId="3" fillId="35" borderId="18" xfId="0" applyFont="1" applyFill="1" applyBorder="1" applyAlignment="1" quotePrefix="1">
      <alignment horizontal="center" wrapText="1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44" fontId="4" fillId="33" borderId="12" xfId="58" applyNumberFormat="1" applyFont="1" applyFill="1" applyBorder="1" applyAlignment="1">
      <alignment/>
    </xf>
    <xf numFmtId="44" fontId="4" fillId="33" borderId="12" xfId="58" applyNumberFormat="1" applyFont="1" applyFill="1" applyBorder="1" applyAlignment="1">
      <alignment/>
    </xf>
    <xf numFmtId="44" fontId="4" fillId="33" borderId="14" xfId="46" applyNumberFormat="1" applyFont="1" applyFill="1" applyBorder="1" applyAlignment="1" quotePrefix="1">
      <alignment horizontal="center" wrapText="1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44" fontId="3" fillId="33" borderId="13" xfId="58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center" wrapText="1"/>
    </xf>
    <xf numFmtId="0" fontId="4" fillId="33" borderId="12" xfId="0" applyNumberFormat="1" applyFont="1" applyFill="1" applyBorder="1" applyAlignment="1">
      <alignment wrapText="1"/>
    </xf>
    <xf numFmtId="44" fontId="4" fillId="33" borderId="12" xfId="46" applyNumberFormat="1" applyFont="1" applyFill="1" applyBorder="1" applyAlignment="1">
      <alignment horizontal="right" wrapText="1"/>
    </xf>
    <xf numFmtId="44" fontId="4" fillId="33" borderId="14" xfId="58" applyNumberFormat="1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center"/>
    </xf>
    <xf numFmtId="44" fontId="4" fillId="33" borderId="12" xfId="58" applyNumberFormat="1" applyFont="1" applyFill="1" applyBorder="1" applyAlignment="1">
      <alignment horizontal="right"/>
    </xf>
    <xf numFmtId="44" fontId="4" fillId="33" borderId="12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4" fontId="4" fillId="33" borderId="13" xfId="46" applyNumberFormat="1" applyFont="1" applyFill="1" applyBorder="1" applyAlignment="1" quotePrefix="1">
      <alignment horizontal="center" wrapText="1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wrapText="1"/>
    </xf>
    <xf numFmtId="44" fontId="4" fillId="33" borderId="14" xfId="58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44" fontId="3" fillId="33" borderId="13" xfId="46" applyNumberFormat="1" applyFont="1" applyFill="1" applyBorder="1" applyAlignment="1" quotePrefix="1">
      <alignment horizontal="center" wrapText="1"/>
    </xf>
    <xf numFmtId="44" fontId="5" fillId="0" borderId="13" xfId="58" applyNumberFormat="1" applyFont="1" applyBorder="1" applyAlignment="1">
      <alignment/>
    </xf>
    <xf numFmtId="44" fontId="5" fillId="0" borderId="13" xfId="46" applyNumberFormat="1" applyFont="1" applyBorder="1" applyAlignment="1">
      <alignment/>
    </xf>
    <xf numFmtId="0" fontId="0" fillId="34" borderId="0" xfId="0" applyFill="1" applyAlignment="1">
      <alignment/>
    </xf>
    <xf numFmtId="0" fontId="19" fillId="34" borderId="0" xfId="0" applyFont="1" applyFill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/>
    </xf>
    <xf numFmtId="174" fontId="3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174" fontId="4" fillId="0" borderId="12" xfId="0" applyNumberFormat="1" applyFont="1" applyBorder="1" applyAlignment="1">
      <alignment horizontal="right" wrapText="1" shrinkToFit="1"/>
    </xf>
    <xf numFmtId="0" fontId="4" fillId="0" borderId="12" xfId="0" applyFont="1" applyBorder="1" applyAlignment="1">
      <alignment wrapText="1" shrinkToFit="1"/>
    </xf>
    <xf numFmtId="174" fontId="12" fillId="0" borderId="12" xfId="0" applyNumberFormat="1" applyFont="1" applyBorder="1" applyAlignment="1">
      <alignment horizontal="right" wrapText="1" shrinkToFit="1"/>
    </xf>
    <xf numFmtId="174" fontId="7" fillId="0" borderId="12" xfId="0" applyNumberFormat="1" applyFont="1" applyBorder="1" applyAlignment="1">
      <alignment horizontal="right" wrapText="1" shrinkToFit="1"/>
    </xf>
    <xf numFmtId="0" fontId="4" fillId="0" borderId="20" xfId="0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 shrinkToFit="1"/>
    </xf>
    <xf numFmtId="49" fontId="4" fillId="0" borderId="0" xfId="0" applyNumberFormat="1" applyFont="1" applyBorder="1" applyAlignment="1">
      <alignment horizontal="right" wrapText="1" shrinkToFi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 wrapText="1"/>
    </xf>
    <xf numFmtId="174" fontId="4" fillId="0" borderId="14" xfId="0" applyNumberFormat="1" applyFont="1" applyBorder="1" applyAlignment="1">
      <alignment horizontal="right" wrapText="1" shrinkToFit="1"/>
    </xf>
    <xf numFmtId="174" fontId="4" fillId="0" borderId="14" xfId="0" applyNumberFormat="1" applyFont="1" applyBorder="1" applyAlignment="1">
      <alignment wrapText="1"/>
    </xf>
    <xf numFmtId="174" fontId="4" fillId="0" borderId="12" xfId="0" applyNumberFormat="1" applyFont="1" applyBorder="1" applyAlignment="1">
      <alignment wrapText="1"/>
    </xf>
    <xf numFmtId="174" fontId="7" fillId="0" borderId="1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vertical="top" wrapText="1"/>
    </xf>
    <xf numFmtId="174" fontId="4" fillId="0" borderId="0" xfId="0" applyNumberFormat="1" applyFont="1" applyBorder="1" applyAlignment="1">
      <alignment horizontal="right" wrapText="1" shrinkToFit="1"/>
    </xf>
    <xf numFmtId="174" fontId="7" fillId="0" borderId="0" xfId="0" applyNumberFormat="1" applyFont="1" applyBorder="1" applyAlignment="1">
      <alignment horizontal="right" wrapText="1" shrinkToFit="1"/>
    </xf>
    <xf numFmtId="0" fontId="0" fillId="0" borderId="0" xfId="0" applyBorder="1" applyAlignment="1">
      <alignment/>
    </xf>
    <xf numFmtId="3" fontId="4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3" fillId="35" borderId="22" xfId="0" applyFont="1" applyFill="1" applyBorder="1" applyAlignment="1" quotePrefix="1">
      <alignment horizontal="center" wrapText="1"/>
    </xf>
    <xf numFmtId="44" fontId="0" fillId="0" borderId="12" xfId="0" applyNumberFormat="1" applyFont="1" applyBorder="1" applyAlignment="1">
      <alignment/>
    </xf>
    <xf numFmtId="44" fontId="3" fillId="0" borderId="13" xfId="0" applyNumberFormat="1" applyFont="1" applyBorder="1" applyAlignment="1">
      <alignment/>
    </xf>
    <xf numFmtId="0" fontId="2" fillId="35" borderId="12" xfId="0" applyFont="1" applyFill="1" applyBorder="1" applyAlignment="1">
      <alignment vertical="center"/>
    </xf>
    <xf numFmtId="44" fontId="4" fillId="0" borderId="23" xfId="58" applyNumberFormat="1" applyFont="1" applyBorder="1" applyAlignment="1">
      <alignment/>
    </xf>
    <xf numFmtId="44" fontId="4" fillId="33" borderId="23" xfId="58" applyNumberFormat="1" applyFont="1" applyFill="1" applyBorder="1" applyAlignment="1">
      <alignment/>
    </xf>
    <xf numFmtId="0" fontId="3" fillId="35" borderId="12" xfId="0" applyFont="1" applyFill="1" applyBorder="1" applyAlignment="1">
      <alignment vertical="center"/>
    </xf>
    <xf numFmtId="44" fontId="3" fillId="0" borderId="0" xfId="0" applyNumberFormat="1" applyFont="1" applyAlignment="1">
      <alignment/>
    </xf>
    <xf numFmtId="44" fontId="3" fillId="0" borderId="24" xfId="0" applyNumberFormat="1" applyFont="1" applyBorder="1" applyAlignment="1">
      <alignment/>
    </xf>
    <xf numFmtId="174" fontId="3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4" fontId="3" fillId="0" borderId="0" xfId="58" applyNumberFormat="1" applyFont="1" applyFill="1" applyBorder="1" applyAlignment="1">
      <alignment/>
    </xf>
    <xf numFmtId="44" fontId="4" fillId="0" borderId="0" xfId="46" applyNumberFormat="1" applyFont="1" applyFill="1" applyBorder="1" applyAlignment="1" quotePrefix="1">
      <alignment horizontal="center" wrapText="1"/>
    </xf>
    <xf numFmtId="49" fontId="5" fillId="33" borderId="12" xfId="0" applyNumberFormat="1" applyFont="1" applyFill="1" applyBorder="1" applyAlignment="1">
      <alignment horizontal="center" wrapText="1"/>
    </xf>
    <xf numFmtId="49" fontId="5" fillId="33" borderId="12" xfId="0" applyNumberFormat="1" applyFont="1" applyFill="1" applyBorder="1" applyAlignment="1">
      <alignment/>
    </xf>
    <xf numFmtId="44" fontId="5" fillId="33" borderId="12" xfId="58" applyNumberFormat="1" applyFont="1" applyFill="1" applyBorder="1" applyAlignment="1">
      <alignment/>
    </xf>
    <xf numFmtId="44" fontId="5" fillId="33" borderId="12" xfId="46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44" fontId="5" fillId="33" borderId="12" xfId="58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42" fontId="5" fillId="0" borderId="0" xfId="0" applyNumberFormat="1" applyFont="1" applyAlignment="1">
      <alignment/>
    </xf>
    <xf numFmtId="42" fontId="5" fillId="0" borderId="15" xfId="0" applyNumberFormat="1" applyFont="1" applyBorder="1" applyAlignment="1">
      <alignment/>
    </xf>
    <xf numFmtId="42" fontId="5" fillId="0" borderId="21" xfId="0" applyNumberFormat="1" applyFont="1" applyBorder="1" applyAlignment="1">
      <alignment/>
    </xf>
    <xf numFmtId="44" fontId="4" fillId="34" borderId="12" xfId="58" applyNumberFormat="1" applyFont="1" applyFill="1" applyBorder="1" applyAlignment="1">
      <alignment/>
    </xf>
    <xf numFmtId="174" fontId="3" fillId="0" borderId="0" xfId="0" applyNumberFormat="1" applyFont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49" fontId="3" fillId="0" borderId="25" xfId="0" applyNumberFormat="1" applyFont="1" applyBorder="1" applyAlignment="1">
      <alignment horizontal="center" wrapText="1"/>
    </xf>
    <xf numFmtId="174" fontId="3" fillId="0" borderId="25" xfId="0" applyNumberFormat="1" applyFont="1" applyBorder="1" applyAlignment="1">
      <alignment horizontal="right" wrapText="1" shrinkToFit="1"/>
    </xf>
    <xf numFmtId="174" fontId="3" fillId="0" borderId="25" xfId="0" applyNumberFormat="1" applyFont="1" applyBorder="1" applyAlignment="1">
      <alignment horizontal="center" wrapText="1" shrinkToFit="1"/>
    </xf>
    <xf numFmtId="0" fontId="3" fillId="0" borderId="25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174" fontId="4" fillId="0" borderId="12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26" xfId="0" applyBorder="1" applyAlignment="1">
      <alignment/>
    </xf>
    <xf numFmtId="0" fontId="4" fillId="0" borderId="20" xfId="0" applyFont="1" applyBorder="1" applyAlignment="1">
      <alignment wrapText="1" shrinkToFit="1"/>
    </xf>
    <xf numFmtId="174" fontId="4" fillId="0" borderId="20" xfId="0" applyNumberFormat="1" applyFont="1" applyBorder="1" applyAlignment="1">
      <alignment horizontal="right" wrapText="1" shrinkToFit="1"/>
    </xf>
    <xf numFmtId="174" fontId="4" fillId="0" borderId="20" xfId="0" applyNumberFormat="1" applyFont="1" applyBorder="1" applyAlignment="1">
      <alignment wrapText="1"/>
    </xf>
    <xf numFmtId="0" fontId="4" fillId="0" borderId="14" xfId="0" applyFont="1" applyBorder="1" applyAlignment="1">
      <alignment wrapText="1" shrinkToFit="1"/>
    </xf>
    <xf numFmtId="49" fontId="4" fillId="0" borderId="27" xfId="0" applyNumberFormat="1" applyFont="1" applyBorder="1" applyAlignment="1">
      <alignment horizontal="center" wrapText="1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44" fontId="3" fillId="34" borderId="0" xfId="58" applyNumberFormat="1" applyFont="1" applyFill="1" applyBorder="1" applyAlignment="1">
      <alignment/>
    </xf>
    <xf numFmtId="44" fontId="4" fillId="34" borderId="0" xfId="46" applyNumberFormat="1" applyFont="1" applyFill="1" applyBorder="1" applyAlignment="1" quotePrefix="1">
      <alignment horizontal="center" wrapText="1"/>
    </xf>
    <xf numFmtId="49" fontId="5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wrapText="1"/>
    </xf>
    <xf numFmtId="44" fontId="5" fillId="34" borderId="12" xfId="46" applyNumberFormat="1" applyFont="1" applyFill="1" applyBorder="1" applyAlignment="1">
      <alignment/>
    </xf>
    <xf numFmtId="44" fontId="0" fillId="0" borderId="0" xfId="60" applyFont="1" applyAlignment="1">
      <alignment/>
    </xf>
    <xf numFmtId="44" fontId="0" fillId="0" borderId="14" xfId="60" applyFont="1" applyBorder="1" applyAlignment="1">
      <alignment/>
    </xf>
    <xf numFmtId="44" fontId="0" fillId="0" borderId="12" xfId="60" applyFont="1" applyBorder="1" applyAlignment="1">
      <alignment/>
    </xf>
    <xf numFmtId="8" fontId="0" fillId="0" borderId="12" xfId="60" applyNumberFormat="1" applyFont="1" applyBorder="1" applyAlignment="1">
      <alignment/>
    </xf>
    <xf numFmtId="3" fontId="4" fillId="34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44" fontId="4" fillId="34" borderId="14" xfId="58" applyNumberFormat="1" applyFont="1" applyFill="1" applyBorder="1" applyAlignment="1">
      <alignment/>
    </xf>
    <xf numFmtId="0" fontId="0" fillId="34" borderId="0" xfId="0" applyFont="1" applyFill="1" applyAlignment="1">
      <alignment/>
    </xf>
    <xf numFmtId="3" fontId="4" fillId="33" borderId="12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8" fontId="3" fillId="0" borderId="0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4" fillId="33" borderId="12" xfId="0" applyNumberFormat="1" applyFont="1" applyFill="1" applyBorder="1" applyAlignment="1">
      <alignment horizontal="center" wrapText="1"/>
    </xf>
    <xf numFmtId="0" fontId="4" fillId="0" borderId="12" xfId="0" applyNumberFormat="1" applyFont="1" applyBorder="1" applyAlignment="1">
      <alignment horizontal="center"/>
    </xf>
    <xf numFmtId="0" fontId="4" fillId="33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wrapText="1"/>
    </xf>
    <xf numFmtId="44" fontId="4" fillId="34" borderId="12" xfId="58" applyNumberFormat="1" applyFont="1" applyFill="1" applyBorder="1" applyAlignment="1">
      <alignment horizontal="right"/>
    </xf>
    <xf numFmtId="44" fontId="4" fillId="34" borderId="23" xfId="58" applyNumberFormat="1" applyFont="1" applyFill="1" applyBorder="1" applyAlignment="1">
      <alignment/>
    </xf>
    <xf numFmtId="44" fontId="4" fillId="34" borderId="12" xfId="0" applyNumberFormat="1" applyFont="1" applyFill="1" applyBorder="1" applyAlignment="1">
      <alignment/>
    </xf>
    <xf numFmtId="0" fontId="4" fillId="34" borderId="1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174" fontId="7" fillId="0" borderId="20" xfId="0" applyNumberFormat="1" applyFont="1" applyBorder="1" applyAlignment="1">
      <alignment/>
    </xf>
    <xf numFmtId="49" fontId="3" fillId="35" borderId="16" xfId="0" applyNumberFormat="1" applyFont="1" applyFill="1" applyBorder="1" applyAlignment="1">
      <alignment horizontal="center" wrapText="1"/>
    </xf>
    <xf numFmtId="174" fontId="3" fillId="35" borderId="16" xfId="0" applyNumberFormat="1" applyFont="1" applyFill="1" applyBorder="1" applyAlignment="1">
      <alignment horizontal="right" wrapText="1" shrinkToFit="1"/>
    </xf>
    <xf numFmtId="174" fontId="3" fillId="35" borderId="16" xfId="0" applyNumberFormat="1" applyFont="1" applyFill="1" applyBorder="1" applyAlignment="1">
      <alignment horizontal="center" wrapText="1" shrinkToFit="1"/>
    </xf>
    <xf numFmtId="0" fontId="3" fillId="35" borderId="16" xfId="0" applyFont="1" applyFill="1" applyBorder="1" applyAlignment="1">
      <alignment horizontal="center" wrapText="1"/>
    </xf>
    <xf numFmtId="49" fontId="7" fillId="0" borderId="0" xfId="0" applyNumberFormat="1" applyFont="1" applyAlignment="1">
      <alignment/>
    </xf>
    <xf numFmtId="49" fontId="20" fillId="34" borderId="12" xfId="0" applyNumberFormat="1" applyFont="1" applyFill="1" applyBorder="1" applyAlignment="1">
      <alignment horizontal="center"/>
    </xf>
    <xf numFmtId="0" fontId="20" fillId="34" borderId="12" xfId="0" applyFont="1" applyFill="1" applyBorder="1" applyAlignment="1">
      <alignment wrapText="1"/>
    </xf>
    <xf numFmtId="44" fontId="20" fillId="34" borderId="12" xfId="46" applyNumberFormat="1" applyFont="1" applyFill="1" applyBorder="1" applyAlignment="1">
      <alignment/>
    </xf>
    <xf numFmtId="44" fontId="20" fillId="34" borderId="25" xfId="58" applyNumberFormat="1" applyFont="1" applyFill="1" applyBorder="1" applyAlignment="1">
      <alignment/>
    </xf>
    <xf numFmtId="44" fontId="0" fillId="33" borderId="0" xfId="0" applyNumberFormat="1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" fillId="34" borderId="12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44" fontId="4" fillId="34" borderId="12" xfId="58" applyNumberFormat="1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44" fontId="3" fillId="34" borderId="13" xfId="58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44" fontId="3" fillId="0" borderId="12" xfId="58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44" fontId="3" fillId="33" borderId="12" xfId="58" applyNumberFormat="1" applyFont="1" applyFill="1" applyBorder="1" applyAlignment="1">
      <alignment/>
    </xf>
    <xf numFmtId="0" fontId="4" fillId="0" borderId="20" xfId="0" applyFont="1" applyBorder="1" applyAlignment="1">
      <alignment horizontal="center"/>
    </xf>
    <xf numFmtId="44" fontId="3" fillId="0" borderId="0" xfId="58" applyNumberFormat="1" applyFont="1" applyBorder="1" applyAlignment="1">
      <alignment/>
    </xf>
    <xf numFmtId="44" fontId="3" fillId="0" borderId="14" xfId="46" applyNumberFormat="1" applyFont="1" applyBorder="1" applyAlignment="1">
      <alignment horizontal="center" wrapText="1"/>
    </xf>
    <xf numFmtId="44" fontId="13" fillId="33" borderId="12" xfId="58" applyNumberFormat="1" applyFont="1" applyFill="1" applyBorder="1" applyAlignment="1">
      <alignment/>
    </xf>
    <xf numFmtId="44" fontId="13" fillId="0" borderId="14" xfId="46" applyNumberFormat="1" applyFont="1" applyBorder="1" applyAlignment="1">
      <alignment horizontal="center" wrapText="1"/>
    </xf>
    <xf numFmtId="0" fontId="0" fillId="0" borderId="0" xfId="0" applyAlignment="1">
      <alignment/>
    </xf>
    <xf numFmtId="44" fontId="14" fillId="33" borderId="12" xfId="58" applyNumberFormat="1" applyFont="1" applyFill="1" applyBorder="1" applyAlignment="1">
      <alignment/>
    </xf>
    <xf numFmtId="44" fontId="14" fillId="0" borderId="20" xfId="58" applyNumberFormat="1" applyFont="1" applyBorder="1" applyAlignment="1">
      <alignment/>
    </xf>
    <xf numFmtId="44" fontId="14" fillId="0" borderId="12" xfId="58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4" fontId="4" fillId="0" borderId="0" xfId="58" applyNumberFormat="1" applyFont="1" applyBorder="1" applyAlignment="1">
      <alignment/>
    </xf>
    <xf numFmtId="49" fontId="0" fillId="34" borderId="0" xfId="0" applyNumberFormat="1" applyFont="1" applyFill="1" applyAlignment="1">
      <alignment/>
    </xf>
    <xf numFmtId="44" fontId="0" fillId="0" borderId="0" xfId="0" applyNumberFormat="1" applyAlignment="1">
      <alignment/>
    </xf>
    <xf numFmtId="0" fontId="17" fillId="0" borderId="12" xfId="0" applyFont="1" applyBorder="1" applyAlignment="1">
      <alignment horizontal="center"/>
    </xf>
    <xf numFmtId="0" fontId="18" fillId="0" borderId="12" xfId="0" applyFont="1" applyBorder="1" applyAlignment="1">
      <alignment wrapText="1"/>
    </xf>
    <xf numFmtId="44" fontId="17" fillId="0" borderId="12" xfId="58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49" fontId="3" fillId="0" borderId="28" xfId="0" applyNumberFormat="1" applyFont="1" applyBorder="1" applyAlignment="1">
      <alignment vertical="top" wrapText="1"/>
    </xf>
    <xf numFmtId="49" fontId="3" fillId="0" borderId="29" xfId="0" applyNumberFormat="1" applyFont="1" applyBorder="1" applyAlignment="1">
      <alignment vertical="top" wrapText="1"/>
    </xf>
    <xf numFmtId="49" fontId="3" fillId="0" borderId="33" xfId="0" applyNumberFormat="1" applyFont="1" applyBorder="1" applyAlignment="1">
      <alignment horizontal="left"/>
    </xf>
    <xf numFmtId="49" fontId="3" fillId="0" borderId="34" xfId="0" applyNumberFormat="1" applyFont="1" applyBorder="1" applyAlignment="1">
      <alignment horizontal="left"/>
    </xf>
    <xf numFmtId="49" fontId="3" fillId="0" borderId="28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left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7" fillId="0" borderId="28" xfId="0" applyNumberFormat="1" applyFont="1" applyBorder="1" applyAlignment="1">
      <alignment horizontal="left" vertical="top" wrapText="1"/>
    </xf>
    <xf numFmtId="49" fontId="7" fillId="0" borderId="29" xfId="0" applyNumberFormat="1" applyFont="1" applyBorder="1" applyAlignment="1">
      <alignment horizontal="left" vertical="top" wrapText="1"/>
    </xf>
    <xf numFmtId="49" fontId="10" fillId="36" borderId="28" xfId="0" applyNumberFormat="1" applyFont="1" applyFill="1" applyBorder="1" applyAlignment="1">
      <alignment horizontal="center" wrapText="1"/>
    </xf>
    <xf numFmtId="49" fontId="10" fillId="36" borderId="32" xfId="0" applyNumberFormat="1" applyFont="1" applyFill="1" applyBorder="1" applyAlignment="1">
      <alignment horizontal="center" wrapText="1"/>
    </xf>
    <xf numFmtId="49" fontId="10" fillId="36" borderId="29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33" borderId="28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36" borderId="12" xfId="0" applyFont="1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ährung_Finanzkraft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zoomScalePageLayoutView="0" workbookViewId="0" topLeftCell="A1">
      <selection activeCell="F87" sqref="F87"/>
    </sheetView>
  </sheetViews>
  <sheetFormatPr defaultColWidth="11.421875" defaultRowHeight="12.75"/>
  <cols>
    <col min="1" max="1" width="23.7109375" style="0" customWidth="1"/>
    <col min="2" max="2" width="43.57421875" style="0" customWidth="1"/>
    <col min="3" max="3" width="16.140625" style="0" customWidth="1"/>
    <col min="4" max="4" width="15.7109375" style="0" customWidth="1"/>
    <col min="5" max="5" width="16.7109375" style="0" customWidth="1"/>
    <col min="6" max="6" width="19.421875" style="0" bestFit="1" customWidth="1"/>
  </cols>
  <sheetData>
    <row r="1" spans="1:5" ht="23.25">
      <c r="A1" s="253" t="s">
        <v>168</v>
      </c>
      <c r="B1" s="253"/>
      <c r="C1" s="253"/>
      <c r="D1" s="253"/>
      <c r="E1" s="253"/>
    </row>
    <row r="2" spans="1:5" ht="23.25">
      <c r="A2" s="254"/>
      <c r="B2" s="253"/>
      <c r="C2" s="253"/>
      <c r="D2" s="253"/>
      <c r="E2" s="253"/>
    </row>
    <row r="3" ht="13.5" thickBot="1"/>
    <row r="4" spans="1:5" ht="16.5" thickBot="1">
      <c r="A4" s="255" t="s">
        <v>0</v>
      </c>
      <c r="B4" s="256"/>
      <c r="C4" s="256"/>
      <c r="D4" s="256"/>
      <c r="E4" s="257"/>
    </row>
    <row r="5" ht="13.5" thickBot="1"/>
    <row r="6" spans="1:5" ht="48" thickBot="1">
      <c r="A6" s="76" t="s">
        <v>1</v>
      </c>
      <c r="B6" s="77" t="s">
        <v>2</v>
      </c>
      <c r="C6" s="78" t="s">
        <v>169</v>
      </c>
      <c r="D6" s="109" t="s">
        <v>170</v>
      </c>
      <c r="E6" s="79" t="s">
        <v>3</v>
      </c>
    </row>
    <row r="7" spans="1:5" ht="30">
      <c r="A7" s="98" t="s">
        <v>4</v>
      </c>
      <c r="B7" s="99" t="s">
        <v>5</v>
      </c>
      <c r="C7" s="83">
        <v>100</v>
      </c>
      <c r="D7" s="83">
        <v>0</v>
      </c>
      <c r="E7" s="100">
        <f aca="true" t="shared" si="0" ref="E7:E12">D7-C7</f>
        <v>-100</v>
      </c>
    </row>
    <row r="8" spans="1:5" ht="30" customHeight="1">
      <c r="A8" s="4" t="s">
        <v>6</v>
      </c>
      <c r="B8" s="5" t="s">
        <v>7</v>
      </c>
      <c r="C8" s="28">
        <v>100</v>
      </c>
      <c r="D8" s="28">
        <v>0</v>
      </c>
      <c r="E8" s="32">
        <f t="shared" si="0"/>
        <v>-100</v>
      </c>
    </row>
    <row r="9" spans="1:5" ht="30" customHeight="1">
      <c r="A9" s="101" t="s">
        <v>8</v>
      </c>
      <c r="B9" s="99" t="s">
        <v>9</v>
      </c>
      <c r="C9" s="83">
        <v>512300</v>
      </c>
      <c r="D9" s="83">
        <v>525923.81</v>
      </c>
      <c r="E9" s="100">
        <f>D9-C9</f>
        <v>13623.810000000056</v>
      </c>
    </row>
    <row r="10" spans="1:5" ht="30" customHeight="1">
      <c r="A10" s="6"/>
      <c r="B10" s="5" t="s">
        <v>10</v>
      </c>
      <c r="C10" s="28">
        <v>7500</v>
      </c>
      <c r="D10" s="28">
        <v>5000</v>
      </c>
      <c r="E10" s="32">
        <f>D10-C10</f>
        <v>-2500</v>
      </c>
    </row>
    <row r="11" spans="1:5" ht="24.75" customHeight="1">
      <c r="A11" s="98" t="s">
        <v>11</v>
      </c>
      <c r="B11" s="102" t="s">
        <v>12</v>
      </c>
      <c r="C11" s="83">
        <v>4000</v>
      </c>
      <c r="D11" s="83">
        <v>5071.06</v>
      </c>
      <c r="E11" s="100">
        <f t="shared" si="0"/>
        <v>1071.0600000000004</v>
      </c>
    </row>
    <row r="12" spans="1:5" ht="24.75" customHeight="1">
      <c r="A12" s="4" t="s">
        <v>13</v>
      </c>
      <c r="B12" s="7" t="s">
        <v>14</v>
      </c>
      <c r="C12" s="28">
        <v>0</v>
      </c>
      <c r="D12" s="28">
        <v>0</v>
      </c>
      <c r="E12" s="32">
        <f t="shared" si="0"/>
        <v>0</v>
      </c>
    </row>
    <row r="13" spans="1:5" ht="24.75" customHeight="1" thickBot="1">
      <c r="A13" s="85" t="s">
        <v>15</v>
      </c>
      <c r="B13" s="144"/>
      <c r="C13" s="87">
        <f>SUM(C7:C12)</f>
        <v>524000</v>
      </c>
      <c r="D13" s="87">
        <f>SUM(D7:D12)</f>
        <v>535994.8700000001</v>
      </c>
      <c r="E13" s="87">
        <f>D13-C13</f>
        <v>11994.870000000112</v>
      </c>
    </row>
    <row r="14" spans="1:5" ht="11.25" customHeight="1" thickTop="1">
      <c r="A14" s="10"/>
      <c r="B14" s="11"/>
      <c r="C14" s="12"/>
      <c r="D14" s="12"/>
      <c r="E14" s="12"/>
    </row>
    <row r="15" spans="1:5" ht="11.25" customHeight="1">
      <c r="A15" s="10"/>
      <c r="B15" s="11"/>
      <c r="C15" s="12"/>
      <c r="D15" s="12"/>
      <c r="E15" s="12"/>
    </row>
    <row r="16" spans="1:5" ht="11.25" customHeight="1">
      <c r="A16" s="10"/>
      <c r="B16" s="11"/>
      <c r="C16" s="12"/>
      <c r="D16" s="12"/>
      <c r="E16" s="12"/>
    </row>
    <row r="17" spans="1:5" ht="11.25" customHeight="1">
      <c r="A17" s="10"/>
      <c r="B17" s="11"/>
      <c r="C17" s="12"/>
      <c r="D17" s="12"/>
      <c r="E17" s="12"/>
    </row>
    <row r="18" spans="1:5" ht="11.25" customHeight="1">
      <c r="A18" s="10"/>
      <c r="B18" s="11"/>
      <c r="C18" s="12"/>
      <c r="D18" s="12"/>
      <c r="E18" s="12"/>
    </row>
    <row r="19" spans="1:5" ht="11.25" customHeight="1">
      <c r="A19" s="10"/>
      <c r="B19" s="11"/>
      <c r="C19" s="12"/>
      <c r="D19" s="12"/>
      <c r="E19" s="12"/>
    </row>
    <row r="20" spans="1:5" ht="11.25" customHeight="1">
      <c r="A20" s="10"/>
      <c r="B20" s="11"/>
      <c r="C20" s="12"/>
      <c r="D20" s="12"/>
      <c r="E20" s="12"/>
    </row>
    <row r="21" spans="1:5" ht="11.25" customHeight="1">
      <c r="A21" s="10"/>
      <c r="B21" s="11"/>
      <c r="C21" s="12"/>
      <c r="D21" s="12"/>
      <c r="E21" s="12"/>
    </row>
    <row r="22" spans="1:5" ht="11.25" customHeight="1">
      <c r="A22" s="10"/>
      <c r="B22" s="11"/>
      <c r="C22" s="12"/>
      <c r="D22" s="12"/>
      <c r="E22" s="12"/>
    </row>
    <row r="23" spans="1:5" ht="11.25" customHeight="1">
      <c r="A23" s="10"/>
      <c r="B23" s="11"/>
      <c r="C23" s="12"/>
      <c r="D23" s="12"/>
      <c r="E23" s="12"/>
    </row>
    <row r="24" spans="1:5" ht="11.25" customHeight="1">
      <c r="A24" s="10"/>
      <c r="B24" s="11"/>
      <c r="C24" s="12"/>
      <c r="D24" s="12"/>
      <c r="E24" s="12"/>
    </row>
    <row r="25" spans="1:5" ht="11.25" customHeight="1">
      <c r="A25" s="10"/>
      <c r="B25" s="11"/>
      <c r="C25" s="12"/>
      <c r="D25" s="12"/>
      <c r="E25" s="12"/>
    </row>
    <row r="26" spans="1:5" ht="11.25" customHeight="1">
      <c r="A26" s="10"/>
      <c r="B26" s="11"/>
      <c r="C26" s="12"/>
      <c r="D26" s="12"/>
      <c r="E26" s="12"/>
    </row>
    <row r="27" spans="1:5" ht="11.25" customHeight="1">
      <c r="A27" s="10"/>
      <c r="B27" s="11"/>
      <c r="C27" s="12"/>
      <c r="D27" s="12"/>
      <c r="E27" s="12"/>
    </row>
    <row r="28" spans="1:5" ht="11.25" customHeight="1">
      <c r="A28" s="10"/>
      <c r="B28" s="11"/>
      <c r="C28" s="12"/>
      <c r="D28" s="12"/>
      <c r="E28" s="12"/>
    </row>
    <row r="29" spans="1:5" ht="11.25" customHeight="1">
      <c r="A29" s="10"/>
      <c r="B29" s="11"/>
      <c r="C29" s="12"/>
      <c r="D29" s="12"/>
      <c r="E29" s="12"/>
    </row>
    <row r="30" spans="1:5" ht="11.25" customHeight="1">
      <c r="A30" s="10"/>
      <c r="B30" s="11"/>
      <c r="C30" s="12"/>
      <c r="D30" s="12"/>
      <c r="E30" s="12"/>
    </row>
    <row r="31" spans="1:5" ht="11.25" customHeight="1">
      <c r="A31" s="10"/>
      <c r="B31" s="11"/>
      <c r="C31" s="12"/>
      <c r="D31" s="12"/>
      <c r="E31" s="12"/>
    </row>
    <row r="32" spans="1:5" ht="11.25" customHeight="1">
      <c r="A32" s="10"/>
      <c r="B32" s="11"/>
      <c r="C32" s="12"/>
      <c r="D32" s="12"/>
      <c r="E32" s="12"/>
    </row>
    <row r="33" spans="1:5" ht="11.25" customHeight="1">
      <c r="A33" s="10"/>
      <c r="B33" s="11"/>
      <c r="C33" s="12"/>
      <c r="D33" s="12"/>
      <c r="E33" s="12"/>
    </row>
    <row r="34" spans="1:5" ht="11.25" customHeight="1">
      <c r="A34" s="10"/>
      <c r="B34" s="11"/>
      <c r="C34" s="12"/>
      <c r="D34" s="12"/>
      <c r="E34" s="12"/>
    </row>
    <row r="35" spans="1:5" ht="11.25" customHeight="1">
      <c r="A35" s="10"/>
      <c r="B35" s="11"/>
      <c r="C35" s="12"/>
      <c r="D35" s="12"/>
      <c r="E35" s="12"/>
    </row>
    <row r="36" spans="1:5" ht="11.25" customHeight="1">
      <c r="A36" s="10"/>
      <c r="B36" s="11"/>
      <c r="C36" s="12"/>
      <c r="D36" s="12"/>
      <c r="E36" s="12"/>
    </row>
    <row r="37" spans="1:5" ht="11.25" customHeight="1">
      <c r="A37" s="10"/>
      <c r="B37" s="11"/>
      <c r="C37" s="12"/>
      <c r="D37" s="12"/>
      <c r="E37" s="12"/>
    </row>
    <row r="38" spans="1:5" ht="11.25" customHeight="1">
      <c r="A38" s="10"/>
      <c r="B38" s="11"/>
      <c r="C38" s="12"/>
      <c r="D38" s="12"/>
      <c r="E38" s="12"/>
    </row>
    <row r="39" spans="1:5" ht="11.25" customHeight="1">
      <c r="A39" s="10"/>
      <c r="B39" s="11"/>
      <c r="C39" s="12"/>
      <c r="D39" s="12"/>
      <c r="E39" s="12"/>
    </row>
    <row r="40" spans="1:5" ht="11.25" customHeight="1">
      <c r="A40" s="10"/>
      <c r="B40" s="11"/>
      <c r="C40" s="12"/>
      <c r="D40" s="12"/>
      <c r="E40" s="12"/>
    </row>
    <row r="41" spans="1:5" ht="11.25" customHeight="1">
      <c r="A41" s="10"/>
      <c r="B41" s="11"/>
      <c r="C41" s="12"/>
      <c r="D41" s="12"/>
      <c r="E41" s="12"/>
    </row>
    <row r="42" spans="1:5" ht="15">
      <c r="A42" s="103"/>
      <c r="B42" s="11"/>
      <c r="C42" s="12"/>
      <c r="D42" s="12"/>
      <c r="E42" s="12"/>
    </row>
    <row r="43" spans="1:5" ht="15">
      <c r="A43" s="103"/>
      <c r="B43" s="11"/>
      <c r="C43" s="12"/>
      <c r="D43" s="12"/>
      <c r="E43" s="12"/>
    </row>
    <row r="45" spans="1:6" ht="15.75">
      <c r="A45" s="258" t="s">
        <v>16</v>
      </c>
      <c r="B45" s="259"/>
      <c r="C45" s="259"/>
      <c r="D45" s="259"/>
      <c r="E45" s="259"/>
      <c r="F45" s="260"/>
    </row>
    <row r="46" ht="13.5" thickBot="1"/>
    <row r="47" spans="1:6" ht="48" thickBot="1">
      <c r="A47" s="76" t="s">
        <v>1</v>
      </c>
      <c r="B47" s="77" t="s">
        <v>2</v>
      </c>
      <c r="C47" s="78" t="s">
        <v>169</v>
      </c>
      <c r="D47" s="78" t="s">
        <v>170</v>
      </c>
      <c r="E47" s="134" t="s">
        <v>3</v>
      </c>
      <c r="F47" s="137" t="s">
        <v>143</v>
      </c>
    </row>
    <row r="48" spans="1:6" ht="15">
      <c r="A48" s="13" t="s">
        <v>17</v>
      </c>
      <c r="B48" s="14" t="s">
        <v>101</v>
      </c>
      <c r="C48" s="26">
        <v>300</v>
      </c>
      <c r="D48" s="26">
        <v>240</v>
      </c>
      <c r="E48" s="30">
        <f>D48-C48</f>
        <v>-60</v>
      </c>
      <c r="F48" s="31">
        <v>0</v>
      </c>
    </row>
    <row r="49" spans="1:6" ht="15">
      <c r="A49" s="98" t="s">
        <v>18</v>
      </c>
      <c r="B49" s="102" t="s">
        <v>19</v>
      </c>
      <c r="C49" s="83">
        <v>100</v>
      </c>
      <c r="D49" s="83">
        <v>297.02</v>
      </c>
      <c r="E49" s="84">
        <f aca="true" t="shared" si="1" ref="E49:E60">D49-C49</f>
        <v>197.01999999999998</v>
      </c>
      <c r="F49" s="31">
        <v>0</v>
      </c>
    </row>
    <row r="50" spans="1:6" ht="30">
      <c r="A50" s="4" t="s">
        <v>20</v>
      </c>
      <c r="B50" s="5" t="s">
        <v>21</v>
      </c>
      <c r="C50" s="28">
        <v>1000</v>
      </c>
      <c r="D50" s="28">
        <v>727.25</v>
      </c>
      <c r="E50" s="30">
        <f t="shared" si="1"/>
        <v>-272.75</v>
      </c>
      <c r="F50" s="31">
        <v>0</v>
      </c>
    </row>
    <row r="51" spans="1:6" ht="30">
      <c r="A51" s="98" t="s">
        <v>22</v>
      </c>
      <c r="B51" s="99" t="s">
        <v>23</v>
      </c>
      <c r="C51" s="83">
        <v>300</v>
      </c>
      <c r="D51" s="83">
        <v>0</v>
      </c>
      <c r="E51" s="84">
        <f t="shared" si="1"/>
        <v>-300</v>
      </c>
      <c r="F51" s="31">
        <v>0</v>
      </c>
    </row>
    <row r="52" spans="1:6" ht="30">
      <c r="A52" s="4" t="s">
        <v>24</v>
      </c>
      <c r="B52" s="66" t="s">
        <v>125</v>
      </c>
      <c r="C52" s="28">
        <v>2500</v>
      </c>
      <c r="D52" s="28">
        <v>333.16</v>
      </c>
      <c r="E52" s="30">
        <f t="shared" si="1"/>
        <v>-2166.84</v>
      </c>
      <c r="F52" s="31">
        <v>0</v>
      </c>
    </row>
    <row r="53" spans="1:6" ht="25.5" customHeight="1" hidden="1">
      <c r="A53" s="4"/>
      <c r="B53" s="5"/>
      <c r="C53" s="28"/>
      <c r="D53" s="28"/>
      <c r="E53" s="30">
        <f t="shared" si="1"/>
        <v>0</v>
      </c>
      <c r="F53" s="31"/>
    </row>
    <row r="54" spans="1:6" ht="30">
      <c r="A54" s="98" t="s">
        <v>25</v>
      </c>
      <c r="B54" s="92" t="s">
        <v>124</v>
      </c>
      <c r="C54" s="83">
        <v>100</v>
      </c>
      <c r="D54" s="83">
        <v>0</v>
      </c>
      <c r="E54" s="84">
        <f t="shared" si="1"/>
        <v>-100</v>
      </c>
      <c r="F54" s="31">
        <v>0</v>
      </c>
    </row>
    <row r="55" spans="1:6" ht="15">
      <c r="A55" s="4" t="s">
        <v>26</v>
      </c>
      <c r="B55" s="5" t="s">
        <v>27</v>
      </c>
      <c r="C55" s="28">
        <v>500</v>
      </c>
      <c r="D55" s="28">
        <v>233</v>
      </c>
      <c r="E55" s="30">
        <f t="shared" si="1"/>
        <v>-267</v>
      </c>
      <c r="F55" s="31">
        <v>0</v>
      </c>
    </row>
    <row r="56" spans="1:6" ht="15">
      <c r="A56" s="101" t="s">
        <v>28</v>
      </c>
      <c r="B56" s="99" t="s">
        <v>29</v>
      </c>
      <c r="C56" s="83">
        <v>100</v>
      </c>
      <c r="D56" s="83">
        <v>6</v>
      </c>
      <c r="E56" s="84">
        <f t="shared" si="1"/>
        <v>-94</v>
      </c>
      <c r="F56" s="31">
        <v>0</v>
      </c>
    </row>
    <row r="57" spans="1:6" ht="30">
      <c r="A57" s="4" t="s">
        <v>30</v>
      </c>
      <c r="B57" s="5" t="s">
        <v>31</v>
      </c>
      <c r="C57" s="28">
        <v>20000</v>
      </c>
      <c r="D57" s="28">
        <v>19986.75</v>
      </c>
      <c r="E57" s="30">
        <f t="shared" si="1"/>
        <v>-13.25</v>
      </c>
      <c r="F57" s="31">
        <v>0</v>
      </c>
    </row>
    <row r="58" spans="1:6" ht="15">
      <c r="A58" s="98" t="s">
        <v>32</v>
      </c>
      <c r="B58" s="102" t="s">
        <v>33</v>
      </c>
      <c r="C58" s="83">
        <v>33300</v>
      </c>
      <c r="D58" s="83">
        <v>23498.7</v>
      </c>
      <c r="E58" s="84">
        <f t="shared" si="1"/>
        <v>-9801.3</v>
      </c>
      <c r="F58" s="135">
        <v>0</v>
      </c>
    </row>
    <row r="59" spans="1:6" ht="15">
      <c r="A59" s="4" t="s">
        <v>34</v>
      </c>
      <c r="B59" s="7" t="s">
        <v>35</v>
      </c>
      <c r="C59" s="28">
        <v>465800</v>
      </c>
      <c r="D59" s="28">
        <v>498172.99</v>
      </c>
      <c r="E59" s="30">
        <f t="shared" si="1"/>
        <v>32372.98999999999</v>
      </c>
      <c r="F59" s="31">
        <v>0</v>
      </c>
    </row>
    <row r="60" spans="1:6" ht="24.75" customHeight="1" thickBot="1">
      <c r="A60" s="85" t="s">
        <v>36</v>
      </c>
      <c r="B60" s="86"/>
      <c r="C60" s="87">
        <f>SUM(C48:C59)</f>
        <v>524000</v>
      </c>
      <c r="D60" s="87">
        <f>SUM(D48:D59)</f>
        <v>543494.87</v>
      </c>
      <c r="E60" s="104">
        <f t="shared" si="1"/>
        <v>19494.869999999995</v>
      </c>
      <c r="F60" s="136">
        <f>SUM(F48:F59)</f>
        <v>0</v>
      </c>
    </row>
    <row r="61" spans="2:4" s="72" customFormat="1" ht="16.5" thickTop="1">
      <c r="B61" s="207" t="s">
        <v>179</v>
      </c>
      <c r="C61" s="73"/>
      <c r="D61" s="141">
        <v>0</v>
      </c>
    </row>
    <row r="62" spans="2:4" s="72" customFormat="1" ht="15.75">
      <c r="B62" s="207" t="s">
        <v>178</v>
      </c>
      <c r="C62" s="73"/>
      <c r="D62" s="141">
        <v>0</v>
      </c>
    </row>
    <row r="63" spans="2:4" s="72" customFormat="1" ht="15.75">
      <c r="B63" s="215" t="s">
        <v>180</v>
      </c>
      <c r="C63" s="73"/>
      <c r="D63" s="141">
        <v>0</v>
      </c>
    </row>
    <row r="64" spans="2:4" s="72" customFormat="1" ht="16.5" thickBot="1">
      <c r="B64" s="73" t="s">
        <v>145</v>
      </c>
      <c r="C64" s="73"/>
      <c r="D64" s="142">
        <f>SUM(D60:D61)</f>
        <v>543494.87</v>
      </c>
    </row>
    <row r="65" ht="13.5" thickTop="1"/>
    <row r="81" spans="1:6" ht="15.75">
      <c r="A81" s="258" t="s">
        <v>37</v>
      </c>
      <c r="B81" s="259"/>
      <c r="C81" s="259"/>
      <c r="D81" s="259"/>
      <c r="E81" s="259"/>
      <c r="F81" s="260"/>
    </row>
    <row r="82" ht="13.5" thickBot="1"/>
    <row r="83" spans="1:5" ht="48" thickBot="1">
      <c r="A83" s="76" t="s">
        <v>1</v>
      </c>
      <c r="B83" s="77" t="s">
        <v>2</v>
      </c>
      <c r="C83" s="78" t="s">
        <v>169</v>
      </c>
      <c r="D83" s="109" t="s">
        <v>173</v>
      </c>
      <c r="E83" s="79" t="s">
        <v>3</v>
      </c>
    </row>
    <row r="84" spans="1:5" ht="15">
      <c r="A84" s="13" t="s">
        <v>38</v>
      </c>
      <c r="B84" s="17" t="s">
        <v>39</v>
      </c>
      <c r="C84" s="26">
        <v>45000</v>
      </c>
      <c r="D84" s="26">
        <v>44920.06</v>
      </c>
      <c r="E84" s="30">
        <f>D84-C84</f>
        <v>-79.94000000000233</v>
      </c>
    </row>
    <row r="85" spans="1:5" ht="15">
      <c r="A85" s="13" t="s">
        <v>174</v>
      </c>
      <c r="B85" s="17" t="s">
        <v>175</v>
      </c>
      <c r="C85" s="26">
        <v>17500</v>
      </c>
      <c r="D85" s="26">
        <v>0</v>
      </c>
      <c r="E85" s="30">
        <f>D85-C85</f>
        <v>-17500</v>
      </c>
    </row>
    <row r="86" spans="1:5" ht="15">
      <c r="A86" s="80" t="s">
        <v>40</v>
      </c>
      <c r="B86" s="81" t="s">
        <v>41</v>
      </c>
      <c r="C86" s="82">
        <v>465800</v>
      </c>
      <c r="D86" s="83">
        <v>498172.99</v>
      </c>
      <c r="E86" s="84">
        <f>D86-C86</f>
        <v>32372.98999999999</v>
      </c>
    </row>
    <row r="87" spans="1:5" ht="15">
      <c r="A87" s="4" t="s">
        <v>42</v>
      </c>
      <c r="B87" s="5" t="s">
        <v>43</v>
      </c>
      <c r="C87" s="28">
        <v>101700</v>
      </c>
      <c r="D87" s="28">
        <v>5464.57</v>
      </c>
      <c r="E87" s="30">
        <f>D87-C87</f>
        <v>-96235.43</v>
      </c>
    </row>
    <row r="88" spans="1:5" ht="16.5" thickBot="1">
      <c r="A88" s="85" t="s">
        <v>15</v>
      </c>
      <c r="B88" s="86"/>
      <c r="C88" s="87">
        <f>SUM(C84:C87)</f>
        <v>630000</v>
      </c>
      <c r="D88" s="87">
        <f>SUM(D84:D87)</f>
        <v>548557.62</v>
      </c>
      <c r="E88" s="97">
        <f>D88-C88</f>
        <v>-81442.38</v>
      </c>
    </row>
    <row r="89" spans="1:5" ht="16.5" thickTop="1">
      <c r="A89" s="179"/>
      <c r="B89" s="180"/>
      <c r="C89" s="181"/>
      <c r="D89" s="181"/>
      <c r="E89" s="182"/>
    </row>
    <row r="90" spans="1:5" ht="15.75">
      <c r="A90" s="145"/>
      <c r="B90" s="146"/>
      <c r="C90" s="147"/>
      <c r="D90" s="147"/>
      <c r="E90" s="148"/>
    </row>
    <row r="91" spans="1:6" ht="15.75">
      <c r="A91" s="258" t="s">
        <v>44</v>
      </c>
      <c r="B91" s="259"/>
      <c r="C91" s="259"/>
      <c r="D91" s="259"/>
      <c r="E91" s="259"/>
      <c r="F91" s="260"/>
    </row>
    <row r="92" ht="13.5" thickBot="1"/>
    <row r="93" spans="1:6" ht="48" thickBot="1">
      <c r="A93" s="76" t="s">
        <v>1</v>
      </c>
      <c r="B93" s="77" t="s">
        <v>2</v>
      </c>
      <c r="C93" s="78" t="s">
        <v>169</v>
      </c>
      <c r="D93" s="109" t="s">
        <v>170</v>
      </c>
      <c r="E93" s="134" t="s">
        <v>3</v>
      </c>
      <c r="F93" s="140" t="s">
        <v>143</v>
      </c>
    </row>
    <row r="94" spans="1:6" ht="15">
      <c r="A94" s="198" t="s">
        <v>45</v>
      </c>
      <c r="B94" s="64" t="s">
        <v>46</v>
      </c>
      <c r="C94" s="65">
        <v>30000</v>
      </c>
      <c r="D94" s="65">
        <v>2696.6</v>
      </c>
      <c r="E94" s="138">
        <f>D94-C94</f>
        <v>-27303.4</v>
      </c>
      <c r="F94" s="71">
        <v>0</v>
      </c>
    </row>
    <row r="95" spans="1:6" ht="15">
      <c r="A95" s="199">
        <v>89300982005</v>
      </c>
      <c r="B95" s="89" t="s">
        <v>47</v>
      </c>
      <c r="C95" s="90">
        <v>50000</v>
      </c>
      <c r="D95" s="82">
        <v>39349.9</v>
      </c>
      <c r="E95" s="139">
        <f aca="true" t="shared" si="2" ref="E95:E107">D95-C95</f>
        <v>-10650.099999999999</v>
      </c>
      <c r="F95" s="71">
        <v>0</v>
      </c>
    </row>
    <row r="96" spans="1:6" ht="30">
      <c r="A96" s="200" t="s">
        <v>48</v>
      </c>
      <c r="B96" s="66" t="s">
        <v>49</v>
      </c>
      <c r="C96" s="27">
        <v>98300</v>
      </c>
      <c r="D96" s="27">
        <v>99000</v>
      </c>
      <c r="E96" s="138">
        <f>D96-C96</f>
        <v>700</v>
      </c>
      <c r="F96" s="71">
        <v>0</v>
      </c>
    </row>
    <row r="97" spans="1:6" ht="15">
      <c r="A97" s="194">
        <v>89300987006</v>
      </c>
      <c r="B97" s="92" t="s">
        <v>50</v>
      </c>
      <c r="C97" s="82">
        <v>0</v>
      </c>
      <c r="D97" s="82">
        <v>0</v>
      </c>
      <c r="E97" s="139">
        <f t="shared" si="2"/>
        <v>0</v>
      </c>
      <c r="F97" s="71">
        <v>0</v>
      </c>
    </row>
    <row r="98" spans="1:6" ht="30">
      <c r="A98" s="62">
        <v>89300987009</v>
      </c>
      <c r="B98" s="66" t="s">
        <v>52</v>
      </c>
      <c r="C98" s="27">
        <v>20000</v>
      </c>
      <c r="D98" s="27">
        <v>0</v>
      </c>
      <c r="E98" s="138">
        <f t="shared" si="2"/>
        <v>-20000</v>
      </c>
      <c r="F98" s="71">
        <v>0</v>
      </c>
    </row>
    <row r="99" spans="1:6" ht="15">
      <c r="A99" s="201">
        <v>89300987015</v>
      </c>
      <c r="B99" s="92" t="s">
        <v>55</v>
      </c>
      <c r="C99" s="82">
        <v>35000</v>
      </c>
      <c r="D99" s="82">
        <v>35000</v>
      </c>
      <c r="E99" s="139">
        <f t="shared" si="2"/>
        <v>0</v>
      </c>
      <c r="F99" s="71">
        <v>0</v>
      </c>
    </row>
    <row r="100" spans="1:6" ht="15">
      <c r="A100" s="62">
        <v>89300987016</v>
      </c>
      <c r="B100" s="66" t="s">
        <v>57</v>
      </c>
      <c r="C100" s="27">
        <v>80000</v>
      </c>
      <c r="D100" s="27">
        <v>77161.12</v>
      </c>
      <c r="E100" s="138">
        <f t="shared" si="2"/>
        <v>-2838.8800000000047</v>
      </c>
      <c r="F100" s="71">
        <v>0</v>
      </c>
    </row>
    <row r="101" spans="1:6" ht="15">
      <c r="A101" s="201" t="s">
        <v>54</v>
      </c>
      <c r="B101" s="92" t="s">
        <v>67</v>
      </c>
      <c r="C101" s="94">
        <v>161900</v>
      </c>
      <c r="D101" s="82">
        <v>160900</v>
      </c>
      <c r="E101" s="139">
        <f t="shared" si="2"/>
        <v>-1000</v>
      </c>
      <c r="F101" s="71">
        <v>0</v>
      </c>
    </row>
    <row r="102" spans="1:6" s="107" customFormat="1" ht="15">
      <c r="A102" s="190">
        <v>89300987021</v>
      </c>
      <c r="B102" s="202" t="s">
        <v>59</v>
      </c>
      <c r="C102" s="203">
        <v>57500</v>
      </c>
      <c r="D102" s="161">
        <v>37700</v>
      </c>
      <c r="E102" s="204">
        <f t="shared" si="2"/>
        <v>-19800</v>
      </c>
      <c r="F102" s="205">
        <v>0</v>
      </c>
    </row>
    <row r="103" spans="1:6" ht="15">
      <c r="A103" s="194">
        <v>89300987022</v>
      </c>
      <c r="B103" s="92" t="s">
        <v>176</v>
      </c>
      <c r="C103" s="94">
        <v>19000</v>
      </c>
      <c r="D103" s="82">
        <v>18450</v>
      </c>
      <c r="E103" s="139">
        <f t="shared" si="2"/>
        <v>-550</v>
      </c>
      <c r="F103" s="71">
        <v>0</v>
      </c>
    </row>
    <row r="104" spans="1:6" s="107" customFormat="1" ht="15">
      <c r="A104" s="190">
        <v>89300987023</v>
      </c>
      <c r="B104" s="202" t="s">
        <v>177</v>
      </c>
      <c r="C104" s="203">
        <v>78300</v>
      </c>
      <c r="D104" s="161">
        <v>78300</v>
      </c>
      <c r="E104" s="204">
        <f t="shared" si="2"/>
        <v>0</v>
      </c>
      <c r="F104" s="205">
        <v>0</v>
      </c>
    </row>
    <row r="105" spans="1:6" s="107" customFormat="1" ht="15">
      <c r="A105" s="201" t="s">
        <v>62</v>
      </c>
      <c r="B105" s="81" t="s">
        <v>63</v>
      </c>
      <c r="C105" s="82">
        <v>0</v>
      </c>
      <c r="D105" s="82">
        <v>0</v>
      </c>
      <c r="E105" s="139">
        <f>D105-C105</f>
        <v>0</v>
      </c>
      <c r="F105" s="95">
        <v>0</v>
      </c>
    </row>
    <row r="106" spans="1:6" s="107" customFormat="1" ht="15">
      <c r="A106" s="206" t="s">
        <v>64</v>
      </c>
      <c r="B106" s="191" t="s">
        <v>65</v>
      </c>
      <c r="C106" s="161">
        <v>0</v>
      </c>
      <c r="D106" s="161">
        <v>0</v>
      </c>
      <c r="E106" s="204">
        <f t="shared" si="2"/>
        <v>0</v>
      </c>
      <c r="F106" s="205">
        <v>0</v>
      </c>
    </row>
    <row r="107" spans="1:6" ht="16.5" thickBot="1">
      <c r="A107" s="8" t="s">
        <v>36</v>
      </c>
      <c r="B107" s="9"/>
      <c r="C107" s="29">
        <f>SUM(C94:C106)</f>
        <v>630000</v>
      </c>
      <c r="D107" s="29">
        <f>SUM(D94:D106)</f>
        <v>548557.62</v>
      </c>
      <c r="E107" s="29">
        <f t="shared" si="2"/>
        <v>-81442.38</v>
      </c>
      <c r="F107" s="136">
        <f>SUM(F94:F106)</f>
        <v>0</v>
      </c>
    </row>
    <row r="108" spans="1:5" ht="16.5" thickTop="1">
      <c r="A108" s="72"/>
      <c r="B108" s="263" t="s">
        <v>128</v>
      </c>
      <c r="C108" s="264"/>
      <c r="D108" s="111">
        <v>0</v>
      </c>
      <c r="E108" s="72"/>
    </row>
    <row r="109" spans="1:5" ht="15.75">
      <c r="A109" s="72"/>
      <c r="B109" s="110" t="s">
        <v>129</v>
      </c>
      <c r="C109" s="19"/>
      <c r="D109" s="111">
        <v>0</v>
      </c>
      <c r="E109" s="72"/>
    </row>
    <row r="110" spans="1:5" ht="15.75">
      <c r="A110" s="72"/>
      <c r="B110" s="208" t="s">
        <v>181</v>
      </c>
      <c r="C110" s="209"/>
      <c r="D110" s="210">
        <v>0</v>
      </c>
      <c r="E110" s="72"/>
    </row>
    <row r="111" spans="1:5" ht="16.5" thickBot="1">
      <c r="A111" s="72"/>
      <c r="B111" s="265" t="s">
        <v>144</v>
      </c>
      <c r="C111" s="266"/>
      <c r="D111" s="143">
        <f>D107+D108-D109</f>
        <v>548557.62</v>
      </c>
      <c r="E111" s="72"/>
    </row>
    <row r="112" ht="13.5" thickTop="1">
      <c r="A112" s="23"/>
    </row>
    <row r="113" spans="2:3" ht="15.75">
      <c r="B113" s="163" t="s">
        <v>146</v>
      </c>
      <c r="C113" s="73"/>
    </row>
    <row r="114" spans="2:3" ht="15.75">
      <c r="B114" s="73" t="s">
        <v>147</v>
      </c>
      <c r="C114" s="162">
        <v>118688.97</v>
      </c>
    </row>
    <row r="115" spans="2:3" ht="15.75">
      <c r="B115" s="163" t="s">
        <v>141</v>
      </c>
      <c r="C115" s="164">
        <v>5464.57</v>
      </c>
    </row>
    <row r="116" spans="2:3" ht="15.75">
      <c r="B116" s="163" t="s">
        <v>148</v>
      </c>
      <c r="C116" s="164">
        <f>C114-C115</f>
        <v>113224.4</v>
      </c>
    </row>
    <row r="118" spans="1:11" ht="15">
      <c r="A118" s="172"/>
      <c r="B118" s="120"/>
      <c r="C118" s="128"/>
      <c r="D118" s="128"/>
      <c r="E118" s="120"/>
      <c r="F118" s="120"/>
      <c r="G118" s="121"/>
      <c r="H118" s="130"/>
      <c r="I118" s="130"/>
      <c r="J118" s="130"/>
      <c r="K118" s="130"/>
    </row>
    <row r="119" spans="1:11" ht="15.75" customHeight="1">
      <c r="A119" s="271" t="s">
        <v>184</v>
      </c>
      <c r="B119" s="272"/>
      <c r="C119" s="272"/>
      <c r="D119" s="272"/>
      <c r="E119" s="272"/>
      <c r="F119" s="273"/>
      <c r="G119" s="121"/>
      <c r="H119" s="130"/>
      <c r="I119" s="130"/>
      <c r="J119" s="130"/>
      <c r="K119" s="130"/>
    </row>
    <row r="120" spans="1:11" ht="18">
      <c r="A120" s="195"/>
      <c r="B120" s="196"/>
      <c r="C120" s="118"/>
      <c r="D120" s="119"/>
      <c r="E120" s="120"/>
      <c r="F120" s="120"/>
      <c r="G120" s="121"/>
      <c r="H120" s="130"/>
      <c r="I120" s="130"/>
      <c r="J120" s="130"/>
      <c r="K120" s="130"/>
    </row>
    <row r="121" spans="1:11" ht="32.25" thickBot="1">
      <c r="A121" s="211" t="s">
        <v>130</v>
      </c>
      <c r="B121" s="211" t="s">
        <v>2</v>
      </c>
      <c r="C121" s="212" t="s">
        <v>132</v>
      </c>
      <c r="D121" s="213" t="s">
        <v>138</v>
      </c>
      <c r="E121" s="214" t="s">
        <v>133</v>
      </c>
      <c r="F121" s="214" t="s">
        <v>134</v>
      </c>
      <c r="G121" s="121"/>
      <c r="H121" s="130"/>
      <c r="I121" s="130"/>
      <c r="J121" s="130"/>
      <c r="K121" s="130"/>
    </row>
    <row r="122" spans="2:11" ht="15.75">
      <c r="B122" s="173"/>
      <c r="D122" s="167"/>
      <c r="E122" s="168"/>
      <c r="F122" s="169" t="s">
        <v>149</v>
      </c>
      <c r="G122" s="121"/>
      <c r="H122" s="130"/>
      <c r="I122" s="130"/>
      <c r="J122" s="130"/>
      <c r="K122" s="130"/>
    </row>
    <row r="123" spans="1:11" ht="15.75">
      <c r="A123" s="112" t="s">
        <v>152</v>
      </c>
      <c r="B123" s="112" t="s">
        <v>153</v>
      </c>
      <c r="C123" s="171">
        <v>1229.5</v>
      </c>
      <c r="D123" s="123">
        <v>0</v>
      </c>
      <c r="E123" s="170"/>
      <c r="F123" s="64" t="s">
        <v>150</v>
      </c>
      <c r="G123" s="121"/>
      <c r="H123" s="130"/>
      <c r="I123" s="130"/>
      <c r="J123" s="130"/>
      <c r="K123" s="130"/>
    </row>
    <row r="124" spans="1:11" ht="15.75">
      <c r="A124" s="165"/>
      <c r="B124" s="165"/>
      <c r="C124" s="166"/>
      <c r="D124" s="167"/>
      <c r="E124" s="168"/>
      <c r="F124" s="69" t="s">
        <v>149</v>
      </c>
      <c r="G124" s="121"/>
      <c r="H124" s="130"/>
      <c r="I124" s="130"/>
      <c r="J124" s="130"/>
      <c r="K124" s="130"/>
    </row>
    <row r="125" spans="1:11" ht="15">
      <c r="A125" s="122" t="s">
        <v>135</v>
      </c>
      <c r="B125" s="64" t="s">
        <v>46</v>
      </c>
      <c r="C125" s="123">
        <v>7634.4</v>
      </c>
      <c r="D125" s="123">
        <v>0</v>
      </c>
      <c r="E125" s="124"/>
      <c r="F125" s="66" t="s">
        <v>150</v>
      </c>
      <c r="G125" s="121"/>
      <c r="H125" s="130"/>
      <c r="I125" s="130"/>
      <c r="J125" s="130"/>
      <c r="K125" s="130"/>
    </row>
    <row r="126" spans="1:11" ht="30">
      <c r="A126" s="112" t="s">
        <v>137</v>
      </c>
      <c r="B126" s="66" t="s">
        <v>131</v>
      </c>
      <c r="C126" s="113">
        <v>24547.18</v>
      </c>
      <c r="D126" s="113">
        <v>0</v>
      </c>
      <c r="E126" s="125"/>
      <c r="F126" s="66" t="s">
        <v>136</v>
      </c>
      <c r="G126" s="121"/>
      <c r="H126" s="130"/>
      <c r="I126" s="130"/>
      <c r="J126" s="130"/>
      <c r="K126" s="130"/>
    </row>
    <row r="127" spans="1:11" ht="15">
      <c r="A127" s="112" t="s">
        <v>151</v>
      </c>
      <c r="B127" s="114" t="s">
        <v>50</v>
      </c>
      <c r="C127" s="113">
        <v>160000</v>
      </c>
      <c r="D127" s="113">
        <v>0</v>
      </c>
      <c r="E127" s="125"/>
      <c r="F127" s="66"/>
      <c r="G127" s="121"/>
      <c r="H127" s="130"/>
      <c r="I127" s="130"/>
      <c r="J127" s="130"/>
      <c r="K127" s="130"/>
    </row>
    <row r="128" spans="1:11" ht="15">
      <c r="A128" s="178"/>
      <c r="B128" s="174"/>
      <c r="C128" s="175"/>
      <c r="D128" s="175"/>
      <c r="E128" s="176"/>
      <c r="F128" s="117"/>
      <c r="G128" s="121"/>
      <c r="H128" s="130"/>
      <c r="I128" s="130"/>
      <c r="J128" s="130"/>
      <c r="K128" s="130"/>
    </row>
    <row r="129" spans="1:11" ht="15">
      <c r="A129" s="122" t="s">
        <v>54</v>
      </c>
      <c r="B129" s="177" t="s">
        <v>154</v>
      </c>
      <c r="C129" s="123">
        <v>68100</v>
      </c>
      <c r="D129" s="123"/>
      <c r="E129" s="124"/>
      <c r="F129" s="64"/>
      <c r="G129" s="121"/>
      <c r="H129" s="130"/>
      <c r="I129" s="130"/>
      <c r="J129" s="130"/>
      <c r="K129" s="130"/>
    </row>
    <row r="130" spans="1:11" ht="15.75">
      <c r="A130" s="267" t="s">
        <v>139</v>
      </c>
      <c r="B130" s="268"/>
      <c r="C130" s="116">
        <f>SUM(C123:C129)</f>
        <v>261511.08000000002</v>
      </c>
      <c r="D130" s="113"/>
      <c r="E130" s="125"/>
      <c r="F130" s="66"/>
      <c r="G130" s="121"/>
      <c r="H130" s="130"/>
      <c r="I130" s="130"/>
      <c r="J130" s="130"/>
      <c r="K130" s="130"/>
    </row>
    <row r="131" spans="1:11" ht="15.75">
      <c r="A131" s="267" t="s">
        <v>182</v>
      </c>
      <c r="B131" s="268"/>
      <c r="C131" s="113"/>
      <c r="D131" s="116">
        <f>SUM(D122:D130)</f>
        <v>0</v>
      </c>
      <c r="E131" s="125"/>
      <c r="F131" s="66"/>
      <c r="G131" s="121"/>
      <c r="H131" s="130"/>
      <c r="I131" s="130"/>
      <c r="J131" s="130"/>
      <c r="K131" s="130"/>
    </row>
    <row r="132" spans="1:11" ht="15.75">
      <c r="A132" s="269" t="s">
        <v>140</v>
      </c>
      <c r="B132" s="270"/>
      <c r="C132" s="115"/>
      <c r="D132" s="115"/>
      <c r="E132" s="126">
        <f>SUM(E122:E131)</f>
        <v>0</v>
      </c>
      <c r="F132" s="66"/>
      <c r="G132" s="121"/>
      <c r="H132" s="130"/>
      <c r="I132" s="130"/>
      <c r="J132" s="130"/>
      <c r="K132" s="130"/>
    </row>
    <row r="133" spans="1:11" ht="15.75">
      <c r="A133" s="261" t="s">
        <v>183</v>
      </c>
      <c r="B133" s="262"/>
      <c r="C133" s="25"/>
      <c r="D133" s="113"/>
      <c r="E133" s="116">
        <f>C130+D131+E132</f>
        <v>261511.08000000002</v>
      </c>
      <c r="G133" s="121"/>
      <c r="H133" s="130"/>
      <c r="I133" s="130"/>
      <c r="J133" s="130"/>
      <c r="K133" s="130"/>
    </row>
    <row r="134" spans="1:11" ht="15.75">
      <c r="A134" s="127"/>
      <c r="B134" s="127"/>
      <c r="D134" s="128"/>
      <c r="E134" s="129"/>
      <c r="G134" s="121"/>
      <c r="H134" s="130"/>
      <c r="I134" s="130"/>
      <c r="J134" s="130"/>
      <c r="K134" s="130"/>
    </row>
    <row r="135" spans="1:11" ht="15.75">
      <c r="A135" s="127"/>
      <c r="B135" s="127"/>
      <c r="D135" s="128"/>
      <c r="E135" s="129"/>
      <c r="G135" s="121"/>
      <c r="H135" s="130"/>
      <c r="I135" s="130"/>
      <c r="J135" s="130"/>
      <c r="K135" s="130"/>
    </row>
    <row r="136" spans="1:11" ht="15.75">
      <c r="A136" s="127"/>
      <c r="B136" s="127"/>
      <c r="D136" s="128"/>
      <c r="E136" s="129"/>
      <c r="G136" s="121"/>
      <c r="H136" s="130"/>
      <c r="I136" s="130"/>
      <c r="J136" s="130"/>
      <c r="K136" s="130"/>
    </row>
    <row r="137" spans="1:11" ht="15.75">
      <c r="A137" s="127"/>
      <c r="B137" s="127"/>
      <c r="D137" s="128"/>
      <c r="E137" s="129"/>
      <c r="G137" s="121"/>
      <c r="H137" s="130"/>
      <c r="I137" s="130"/>
      <c r="J137" s="130"/>
      <c r="K137" s="130"/>
    </row>
    <row r="138" spans="1:11" ht="15.75">
      <c r="A138" s="127"/>
      <c r="B138" s="127"/>
      <c r="D138" s="128"/>
      <c r="E138" s="129"/>
      <c r="G138" s="121"/>
      <c r="H138" s="130"/>
      <c r="I138" s="130"/>
      <c r="J138" s="130"/>
      <c r="K138" s="130"/>
    </row>
    <row r="139" spans="1:11" ht="15.75">
      <c r="A139" s="127"/>
      <c r="B139" s="127"/>
      <c r="D139" s="128"/>
      <c r="E139" s="129"/>
      <c r="G139" s="121"/>
      <c r="H139" s="130"/>
      <c r="I139" s="130"/>
      <c r="J139" s="130"/>
      <c r="K139" s="130"/>
    </row>
    <row r="140" spans="1:11" ht="15.75">
      <c r="A140" s="127"/>
      <c r="B140" s="127"/>
      <c r="D140" s="128"/>
      <c r="E140" s="129"/>
      <c r="G140" s="121"/>
      <c r="H140" s="130"/>
      <c r="I140" s="130"/>
      <c r="J140" s="130"/>
      <c r="K140" s="130"/>
    </row>
    <row r="141" spans="1:11" ht="15.75">
      <c r="A141" s="127"/>
      <c r="B141" s="127"/>
      <c r="D141" s="128"/>
      <c r="E141" s="129"/>
      <c r="G141" s="121"/>
      <c r="H141" s="130"/>
      <c r="I141" s="130"/>
      <c r="J141" s="130"/>
      <c r="K141" s="130"/>
    </row>
    <row r="142" spans="1:11" ht="15.75">
      <c r="A142" s="127"/>
      <c r="B142" s="127"/>
      <c r="D142" s="128"/>
      <c r="E142" s="129"/>
      <c r="G142" s="121"/>
      <c r="H142" s="130"/>
      <c r="I142" s="130"/>
      <c r="J142" s="130"/>
      <c r="K142" s="130"/>
    </row>
    <row r="143" spans="1:11" ht="15.75">
      <c r="A143" s="127"/>
      <c r="B143" s="127"/>
      <c r="D143" s="128"/>
      <c r="E143" s="129"/>
      <c r="G143" s="121"/>
      <c r="H143" s="130"/>
      <c r="I143" s="130"/>
      <c r="J143" s="130"/>
      <c r="K143" s="130"/>
    </row>
    <row r="144" spans="1:11" ht="15.75">
      <c r="A144" s="127"/>
      <c r="B144" s="127"/>
      <c r="D144" s="128"/>
      <c r="E144" s="129"/>
      <c r="G144" s="121"/>
      <c r="H144" s="130"/>
      <c r="I144" s="130"/>
      <c r="J144" s="130"/>
      <c r="K144" s="130"/>
    </row>
    <row r="145" spans="1:11" ht="15.75">
      <c r="A145" s="127"/>
      <c r="B145" s="127"/>
      <c r="D145" s="128"/>
      <c r="E145" s="129"/>
      <c r="G145" s="121"/>
      <c r="H145" s="130"/>
      <c r="I145" s="130"/>
      <c r="J145" s="130"/>
      <c r="K145" s="130"/>
    </row>
    <row r="146" spans="1:11" ht="15.75">
      <c r="A146" s="127"/>
      <c r="B146" s="127"/>
      <c r="D146" s="128"/>
      <c r="E146" s="129"/>
      <c r="G146" s="121"/>
      <c r="H146" s="130"/>
      <c r="I146" s="130"/>
      <c r="J146" s="130"/>
      <c r="K146" s="130"/>
    </row>
    <row r="147" spans="1:11" ht="15.75">
      <c r="A147" s="127"/>
      <c r="B147" s="127"/>
      <c r="D147" s="128"/>
      <c r="E147" s="129"/>
      <c r="G147" s="121"/>
      <c r="H147" s="130"/>
      <c r="I147" s="130"/>
      <c r="J147" s="130"/>
      <c r="K147" s="130"/>
    </row>
    <row r="148" spans="1:11" ht="15.75">
      <c r="A148" s="127"/>
      <c r="B148" s="127"/>
      <c r="D148" s="128"/>
      <c r="E148" s="129"/>
      <c r="G148" s="121"/>
      <c r="H148" s="130"/>
      <c r="I148" s="130"/>
      <c r="J148" s="130"/>
      <c r="K148" s="130"/>
    </row>
    <row r="149" spans="1:11" ht="15.75">
      <c r="A149" s="127"/>
      <c r="B149" s="127"/>
      <c r="D149" s="128"/>
      <c r="E149" s="129"/>
      <c r="G149" s="121"/>
      <c r="H149" s="130"/>
      <c r="I149" s="130"/>
      <c r="J149" s="130"/>
      <c r="K149" s="130"/>
    </row>
    <row r="150" spans="1:11" ht="15.75">
      <c r="A150" s="127"/>
      <c r="B150" s="127"/>
      <c r="D150" s="128"/>
      <c r="E150" s="129"/>
      <c r="G150" s="121"/>
      <c r="H150" s="130"/>
      <c r="I150" s="130"/>
      <c r="J150" s="130"/>
      <c r="K150" s="130"/>
    </row>
  </sheetData>
  <sheetProtection/>
  <mergeCells count="13">
    <mergeCell ref="A133:B133"/>
    <mergeCell ref="B108:C108"/>
    <mergeCell ref="B111:C111"/>
    <mergeCell ref="A130:B130"/>
    <mergeCell ref="A131:B131"/>
    <mergeCell ref="A132:B132"/>
    <mergeCell ref="A119:F119"/>
    <mergeCell ref="A1:E1"/>
    <mergeCell ref="A2:E2"/>
    <mergeCell ref="A4:E4"/>
    <mergeCell ref="A91:F91"/>
    <mergeCell ref="A81:F81"/>
    <mergeCell ref="A45:F45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10" zoomScaleNormal="110" zoomScalePageLayoutView="0" workbookViewId="0" topLeftCell="A1">
      <selection activeCell="A2" sqref="A2:E2"/>
    </sheetView>
  </sheetViews>
  <sheetFormatPr defaultColWidth="11.421875" defaultRowHeight="12.75"/>
  <cols>
    <col min="1" max="1" width="23.7109375" style="0" customWidth="1"/>
    <col min="2" max="2" width="43.57421875" style="0" bestFit="1" customWidth="1"/>
    <col min="3" max="3" width="16.421875" style="0" bestFit="1" customWidth="1"/>
    <col min="4" max="4" width="16.57421875" style="0" bestFit="1" customWidth="1"/>
    <col min="5" max="5" width="16.8515625" style="0" customWidth="1"/>
  </cols>
  <sheetData>
    <row r="1" spans="1:5" ht="23.25">
      <c r="A1" s="253" t="s">
        <v>239</v>
      </c>
      <c r="B1" s="253"/>
      <c r="C1" s="253"/>
      <c r="D1" s="253"/>
      <c r="E1" s="253"/>
    </row>
    <row r="2" spans="1:5" ht="23.25">
      <c r="A2" s="254" t="s">
        <v>240</v>
      </c>
      <c r="B2" s="253"/>
      <c r="C2" s="253"/>
      <c r="D2" s="253"/>
      <c r="E2" s="253"/>
    </row>
    <row r="3" ht="13.5" thickBot="1"/>
    <row r="4" spans="1:5" ht="16.5" thickBot="1">
      <c r="A4" s="255" t="s">
        <v>0</v>
      </c>
      <c r="B4" s="256"/>
      <c r="C4" s="256"/>
      <c r="D4" s="256"/>
      <c r="E4" s="257"/>
    </row>
    <row r="5" ht="13.5" thickBot="1"/>
    <row r="6" spans="1:5" ht="48" thickBot="1">
      <c r="A6" s="76" t="s">
        <v>1</v>
      </c>
      <c r="B6" s="77" t="s">
        <v>2</v>
      </c>
      <c r="C6" s="78" t="s">
        <v>156</v>
      </c>
      <c r="D6" s="78" t="s">
        <v>157</v>
      </c>
      <c r="E6" s="79" t="s">
        <v>3</v>
      </c>
    </row>
    <row r="7" spans="1:5" ht="30">
      <c r="A7" s="98" t="s">
        <v>4</v>
      </c>
      <c r="B7" s="92" t="s">
        <v>160</v>
      </c>
      <c r="C7" s="83">
        <v>100</v>
      </c>
      <c r="D7" s="83">
        <v>100</v>
      </c>
      <c r="E7" s="100">
        <f aca="true" t="shared" si="0" ref="E7:E12">D7-C7</f>
        <v>0</v>
      </c>
    </row>
    <row r="8" spans="1:5" ht="30" customHeight="1">
      <c r="A8" s="4" t="s">
        <v>6</v>
      </c>
      <c r="B8" s="5" t="s">
        <v>7</v>
      </c>
      <c r="C8" s="28">
        <v>100</v>
      </c>
      <c r="D8" s="28">
        <v>100</v>
      </c>
      <c r="E8" s="32">
        <f t="shared" si="0"/>
        <v>0</v>
      </c>
    </row>
    <row r="9" spans="1:5" ht="30" customHeight="1">
      <c r="A9" s="101" t="s">
        <v>8</v>
      </c>
      <c r="B9" s="99" t="s">
        <v>9</v>
      </c>
      <c r="C9" s="83">
        <v>512300</v>
      </c>
      <c r="D9" s="83">
        <v>595700</v>
      </c>
      <c r="E9" s="100">
        <f>D9-C9</f>
        <v>83400</v>
      </c>
    </row>
    <row r="10" spans="1:5" ht="30" customHeight="1">
      <c r="A10" s="6"/>
      <c r="B10" s="5" t="s">
        <v>10</v>
      </c>
      <c r="C10" s="28">
        <v>7500</v>
      </c>
      <c r="D10" s="161">
        <v>127500</v>
      </c>
      <c r="E10" s="32">
        <f>D10-C10</f>
        <v>120000</v>
      </c>
    </row>
    <row r="11" spans="1:5" ht="24.75" customHeight="1">
      <c r="A11" s="98" t="s">
        <v>11</v>
      </c>
      <c r="B11" s="102" t="s">
        <v>12</v>
      </c>
      <c r="C11" s="83">
        <v>4000</v>
      </c>
      <c r="D11" s="83">
        <v>2000</v>
      </c>
      <c r="E11" s="100">
        <f t="shared" si="0"/>
        <v>-2000</v>
      </c>
    </row>
    <row r="12" spans="1:5" ht="24.75" customHeight="1">
      <c r="A12" s="4" t="s">
        <v>13</v>
      </c>
      <c r="B12" s="7" t="s">
        <v>14</v>
      </c>
      <c r="C12" s="28">
        <v>0</v>
      </c>
      <c r="D12" s="28">
        <v>0</v>
      </c>
      <c r="E12" s="32">
        <f t="shared" si="0"/>
        <v>0</v>
      </c>
    </row>
    <row r="13" spans="1:5" ht="24.75" customHeight="1" thickBot="1">
      <c r="A13" s="85" t="s">
        <v>15</v>
      </c>
      <c r="B13" s="86"/>
      <c r="C13" s="87">
        <f>SUM(C7:C12)</f>
        <v>524000</v>
      </c>
      <c r="D13" s="87">
        <f>SUM(D7:D12)</f>
        <v>725400</v>
      </c>
      <c r="E13" s="87">
        <f>D13-C13</f>
        <v>201400</v>
      </c>
    </row>
    <row r="14" spans="1:5" ht="11.25" customHeight="1" thickTop="1">
      <c r="A14" s="10"/>
      <c r="B14" s="11"/>
      <c r="C14" s="12"/>
      <c r="D14" s="12"/>
      <c r="E14" s="12"/>
    </row>
    <row r="15" spans="1:5" ht="15">
      <c r="A15" s="103"/>
      <c r="B15" s="11"/>
      <c r="C15" s="12"/>
      <c r="D15" s="12"/>
      <c r="E15" s="12"/>
    </row>
    <row r="16" spans="1:5" ht="12.75">
      <c r="A16" s="51"/>
      <c r="B16" s="23"/>
      <c r="C16" s="50"/>
      <c r="D16" s="50"/>
      <c r="E16" s="50"/>
    </row>
    <row r="17" spans="1:5" ht="15.75" customHeight="1">
      <c r="A17" s="34"/>
      <c r="B17" s="23"/>
      <c r="C17" s="50"/>
      <c r="D17" s="12"/>
      <c r="E17" s="12"/>
    </row>
    <row r="18" spans="1:5" ht="15.75" customHeight="1">
      <c r="A18" s="34"/>
      <c r="B18" s="23"/>
      <c r="C18" s="50"/>
      <c r="D18" s="12"/>
      <c r="E18" s="12"/>
    </row>
    <row r="19" spans="1:5" ht="24.75" customHeight="1">
      <c r="A19" s="10"/>
      <c r="B19" s="11"/>
      <c r="C19" s="12"/>
      <c r="D19" s="12"/>
      <c r="E19" s="12"/>
    </row>
    <row r="22" ht="13.5" thickBot="1"/>
    <row r="23" spans="1:5" ht="16.5" thickBot="1">
      <c r="A23" s="255" t="s">
        <v>16</v>
      </c>
      <c r="B23" s="256"/>
      <c r="C23" s="256"/>
      <c r="D23" s="256"/>
      <c r="E23" s="257"/>
    </row>
    <row r="24" ht="13.5" thickBot="1"/>
    <row r="25" spans="1:5" ht="48" thickBot="1">
      <c r="A25" s="76" t="s">
        <v>1</v>
      </c>
      <c r="B25" s="77" t="s">
        <v>2</v>
      </c>
      <c r="C25" s="78" t="s">
        <v>156</v>
      </c>
      <c r="D25" s="109" t="s">
        <v>158</v>
      </c>
      <c r="E25" s="79" t="s">
        <v>3</v>
      </c>
    </row>
    <row r="26" spans="1:5" ht="15">
      <c r="A26" s="13" t="s">
        <v>17</v>
      </c>
      <c r="B26" s="14" t="s">
        <v>101</v>
      </c>
      <c r="C26" s="26">
        <v>300</v>
      </c>
      <c r="D26" s="26">
        <v>2300</v>
      </c>
      <c r="E26" s="30">
        <f>D26-C26</f>
        <v>2000</v>
      </c>
    </row>
    <row r="27" spans="1:5" ht="15">
      <c r="A27" s="98" t="s">
        <v>18</v>
      </c>
      <c r="B27" s="102" t="s">
        <v>19</v>
      </c>
      <c r="C27" s="83">
        <v>100</v>
      </c>
      <c r="D27" s="83">
        <v>100</v>
      </c>
      <c r="E27" s="84">
        <f aca="true" t="shared" si="1" ref="E27:E38">D27-C27</f>
        <v>0</v>
      </c>
    </row>
    <row r="28" spans="1:5" ht="30">
      <c r="A28" s="4" t="s">
        <v>20</v>
      </c>
      <c r="B28" s="5" t="s">
        <v>21</v>
      </c>
      <c r="C28" s="28">
        <v>1000</v>
      </c>
      <c r="D28" s="28">
        <v>1000</v>
      </c>
      <c r="E28" s="30">
        <f t="shared" si="1"/>
        <v>0</v>
      </c>
    </row>
    <row r="29" spans="1:5" ht="30">
      <c r="A29" s="98" t="s">
        <v>22</v>
      </c>
      <c r="B29" s="99" t="s">
        <v>23</v>
      </c>
      <c r="C29" s="83">
        <v>300</v>
      </c>
      <c r="D29" s="83">
        <v>300</v>
      </c>
      <c r="E29" s="84">
        <f t="shared" si="1"/>
        <v>0</v>
      </c>
    </row>
    <row r="30" spans="1:5" ht="30">
      <c r="A30" s="4" t="s">
        <v>24</v>
      </c>
      <c r="B30" s="66" t="s">
        <v>142</v>
      </c>
      <c r="C30" s="28">
        <v>2500</v>
      </c>
      <c r="D30" s="28">
        <v>2500</v>
      </c>
      <c r="E30" s="30">
        <f t="shared" si="1"/>
        <v>0</v>
      </c>
    </row>
    <row r="31" spans="1:5" ht="25.5" customHeight="1" hidden="1">
      <c r="A31" s="4"/>
      <c r="B31" s="5"/>
      <c r="C31" s="28"/>
      <c r="D31" s="28"/>
      <c r="E31" s="30">
        <f t="shared" si="1"/>
        <v>0</v>
      </c>
    </row>
    <row r="32" spans="1:5" ht="30">
      <c r="A32" s="98" t="s">
        <v>25</v>
      </c>
      <c r="B32" s="92" t="s">
        <v>124</v>
      </c>
      <c r="C32" s="83">
        <v>100</v>
      </c>
      <c r="D32" s="83">
        <v>100</v>
      </c>
      <c r="E32" s="84">
        <f t="shared" si="1"/>
        <v>0</v>
      </c>
    </row>
    <row r="33" spans="1:5" ht="15">
      <c r="A33" s="4" t="s">
        <v>26</v>
      </c>
      <c r="B33" s="5" t="s">
        <v>27</v>
      </c>
      <c r="C33" s="28">
        <v>500</v>
      </c>
      <c r="D33" s="28">
        <v>500</v>
      </c>
      <c r="E33" s="30">
        <f t="shared" si="1"/>
        <v>0</v>
      </c>
    </row>
    <row r="34" spans="1:5" ht="15">
      <c r="A34" s="101" t="s">
        <v>28</v>
      </c>
      <c r="B34" s="99" t="s">
        <v>29</v>
      </c>
      <c r="C34" s="83">
        <v>100</v>
      </c>
      <c r="D34" s="83">
        <v>100</v>
      </c>
      <c r="E34" s="84">
        <f t="shared" si="1"/>
        <v>0</v>
      </c>
    </row>
    <row r="35" spans="1:5" ht="30">
      <c r="A35" s="4" t="s">
        <v>30</v>
      </c>
      <c r="B35" s="5" t="s">
        <v>31</v>
      </c>
      <c r="C35" s="28">
        <v>20000</v>
      </c>
      <c r="D35" s="28">
        <v>20000</v>
      </c>
      <c r="E35" s="30">
        <f t="shared" si="1"/>
        <v>0</v>
      </c>
    </row>
    <row r="36" spans="1:5" ht="15">
      <c r="A36" s="98" t="s">
        <v>32</v>
      </c>
      <c r="B36" s="102" t="s">
        <v>33</v>
      </c>
      <c r="C36" s="83">
        <v>33300</v>
      </c>
      <c r="D36" s="83">
        <v>33300</v>
      </c>
      <c r="E36" s="84">
        <f t="shared" si="1"/>
        <v>0</v>
      </c>
    </row>
    <row r="37" spans="1:5" ht="15">
      <c r="A37" s="4" t="s">
        <v>34</v>
      </c>
      <c r="B37" s="7" t="s">
        <v>35</v>
      </c>
      <c r="C37" s="28">
        <v>465800</v>
      </c>
      <c r="D37" s="28">
        <v>665200</v>
      </c>
      <c r="E37" s="30">
        <f t="shared" si="1"/>
        <v>199400</v>
      </c>
    </row>
    <row r="38" spans="1:5" ht="24.75" customHeight="1" thickBot="1">
      <c r="A38" s="85" t="s">
        <v>36</v>
      </c>
      <c r="B38" s="86"/>
      <c r="C38" s="87">
        <f>SUM(C26:C37)</f>
        <v>524000</v>
      </c>
      <c r="D38" s="87">
        <f>SUM(D26:D37)</f>
        <v>725400</v>
      </c>
      <c r="E38" s="104">
        <f t="shared" si="1"/>
        <v>201400</v>
      </c>
    </row>
    <row r="39" ht="13.5" thickTop="1"/>
    <row r="40" ht="12.75">
      <c r="A40" s="63" t="s">
        <v>189</v>
      </c>
    </row>
    <row r="41" spans="1:5" ht="15">
      <c r="A41" s="224" t="s">
        <v>17</v>
      </c>
      <c r="B41" s="274" t="s">
        <v>190</v>
      </c>
      <c r="C41" s="274"/>
      <c r="D41" s="274"/>
      <c r="E41" s="274"/>
    </row>
    <row r="42" spans="2:5" ht="12.75">
      <c r="B42" s="274"/>
      <c r="C42" s="274"/>
      <c r="D42" s="274"/>
      <c r="E42" s="274"/>
    </row>
    <row r="43" spans="2:5" ht="12.75">
      <c r="B43" s="274"/>
      <c r="C43" s="274"/>
      <c r="D43" s="274"/>
      <c r="E43" s="274"/>
    </row>
  </sheetData>
  <sheetProtection/>
  <mergeCells count="5">
    <mergeCell ref="B41:E43"/>
    <mergeCell ref="A1:E1"/>
    <mergeCell ref="A2:E2"/>
    <mergeCell ref="A4:E4"/>
    <mergeCell ref="A23:E2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20.8515625" style="0" customWidth="1"/>
    <col min="2" max="2" width="55.7109375" style="0" customWidth="1"/>
    <col min="3" max="3" width="18.140625" style="0" customWidth="1"/>
    <col min="4" max="4" width="18.28125" style="0" customWidth="1"/>
    <col min="5" max="5" width="18.140625" style="0" customWidth="1"/>
  </cols>
  <sheetData>
    <row r="1" spans="1:5" ht="23.25">
      <c r="A1" s="253" t="s">
        <v>239</v>
      </c>
      <c r="B1" s="253"/>
      <c r="C1" s="253"/>
      <c r="D1" s="253"/>
      <c r="E1" s="253"/>
    </row>
    <row r="2" spans="1:5" ht="21" customHeight="1">
      <c r="A2" s="275" t="s">
        <v>240</v>
      </c>
      <c r="B2" s="275"/>
      <c r="C2" s="275"/>
      <c r="D2" s="275"/>
      <c r="E2" s="275"/>
    </row>
    <row r="3" spans="1:5" ht="21" customHeight="1" thickBot="1">
      <c r="A3" s="16"/>
      <c r="B3" s="16"/>
      <c r="C3" s="16"/>
      <c r="D3" s="16"/>
      <c r="E3" s="16"/>
    </row>
    <row r="4" spans="1:5" ht="16.5" thickBot="1">
      <c r="A4" s="255" t="s">
        <v>37</v>
      </c>
      <c r="B4" s="256"/>
      <c r="C4" s="256"/>
      <c r="D4" s="256"/>
      <c r="E4" s="257"/>
    </row>
    <row r="5" ht="13.5" thickBot="1"/>
    <row r="6" spans="1:5" ht="32.25" thickBot="1">
      <c r="A6" s="76" t="s">
        <v>1</v>
      </c>
      <c r="B6" s="77" t="s">
        <v>2</v>
      </c>
      <c r="C6" s="78" t="s">
        <v>156</v>
      </c>
      <c r="D6" s="78" t="s">
        <v>158</v>
      </c>
      <c r="E6" s="79" t="s">
        <v>3</v>
      </c>
    </row>
    <row r="7" spans="1:5" ht="24.75" customHeight="1">
      <c r="A7" s="13" t="s">
        <v>38</v>
      </c>
      <c r="B7" s="17" t="s">
        <v>39</v>
      </c>
      <c r="C7" s="26">
        <v>45000</v>
      </c>
      <c r="D7" s="26">
        <v>0</v>
      </c>
      <c r="E7" s="30">
        <f>D7-C7</f>
        <v>-45000</v>
      </c>
    </row>
    <row r="8" spans="1:5" ht="24.75" customHeight="1">
      <c r="A8" s="80" t="s">
        <v>40</v>
      </c>
      <c r="B8" s="81" t="s">
        <v>41</v>
      </c>
      <c r="C8" s="82">
        <v>465800</v>
      </c>
      <c r="D8" s="83">
        <v>665200</v>
      </c>
      <c r="E8" s="84">
        <f aca="true" t="shared" si="0" ref="E8:E15">D8-C8</f>
        <v>199400</v>
      </c>
    </row>
    <row r="9" spans="1:5" ht="24.75" customHeight="1">
      <c r="A9" s="4" t="s">
        <v>42</v>
      </c>
      <c r="B9" s="5" t="s">
        <v>43</v>
      </c>
      <c r="C9" s="28">
        <v>101700</v>
      </c>
      <c r="D9" s="28">
        <v>100000</v>
      </c>
      <c r="E9" s="30">
        <f t="shared" si="0"/>
        <v>-1700</v>
      </c>
    </row>
    <row r="10" spans="1:5" ht="29.25" customHeight="1" hidden="1">
      <c r="A10" s="4"/>
      <c r="B10" s="5"/>
      <c r="C10" s="28"/>
      <c r="D10" s="28"/>
      <c r="E10" s="30">
        <f t="shared" si="0"/>
        <v>0</v>
      </c>
    </row>
    <row r="11" spans="1:5" ht="30" customHeight="1" hidden="1">
      <c r="A11" s="6"/>
      <c r="B11" s="5"/>
      <c r="C11" s="28"/>
      <c r="D11" s="28"/>
      <c r="E11" s="30">
        <f t="shared" si="0"/>
        <v>0</v>
      </c>
    </row>
    <row r="12" spans="1:5" ht="24.75" customHeight="1" hidden="1">
      <c r="A12" s="4"/>
      <c r="B12" s="7"/>
      <c r="C12" s="28"/>
      <c r="D12" s="28"/>
      <c r="E12" s="30">
        <f t="shared" si="0"/>
        <v>0</v>
      </c>
    </row>
    <row r="13" spans="1:5" ht="24.75" customHeight="1" hidden="1">
      <c r="A13" s="4"/>
      <c r="B13" s="7"/>
      <c r="C13" s="28"/>
      <c r="D13" s="28"/>
      <c r="E13" s="30">
        <f t="shared" si="0"/>
        <v>0</v>
      </c>
    </row>
    <row r="14" spans="1:5" ht="24.75" customHeight="1">
      <c r="A14" s="131">
        <v>89300361000</v>
      </c>
      <c r="B14" s="7" t="s">
        <v>126</v>
      </c>
      <c r="C14" s="28">
        <v>17500</v>
      </c>
      <c r="D14" s="28">
        <v>22000</v>
      </c>
      <c r="E14" s="30">
        <f t="shared" si="0"/>
        <v>4500</v>
      </c>
    </row>
    <row r="15" spans="1:5" ht="24.75" customHeight="1" thickBot="1">
      <c r="A15" s="85" t="s">
        <v>15</v>
      </c>
      <c r="B15" s="86"/>
      <c r="C15" s="87">
        <f>SUM(C7:C14)</f>
        <v>630000</v>
      </c>
      <c r="D15" s="87">
        <f>SUM(D7:D14)</f>
        <v>787200</v>
      </c>
      <c r="E15" s="104">
        <f t="shared" si="0"/>
        <v>157200</v>
      </c>
    </row>
    <row r="16" spans="1:5" ht="24.75" customHeight="1" thickTop="1">
      <c r="A16" s="20"/>
      <c r="B16" s="21"/>
      <c r="C16" s="22"/>
      <c r="D16" s="22"/>
      <c r="E16" s="22"/>
    </row>
    <row r="17" spans="1:5" ht="24.75" customHeight="1">
      <c r="A17" s="20"/>
      <c r="B17" s="21" t="s">
        <v>167</v>
      </c>
      <c r="C17" s="22"/>
      <c r="D17" s="22"/>
      <c r="E17" s="22"/>
    </row>
    <row r="18" spans="1:5" ht="24.75" customHeight="1">
      <c r="A18" s="20"/>
      <c r="B18" s="197"/>
      <c r="C18" s="22"/>
      <c r="D18" s="22"/>
      <c r="E18" s="22"/>
    </row>
    <row r="19" spans="1:5" ht="24.75" customHeight="1">
      <c r="A19" s="34"/>
      <c r="B19" s="23"/>
      <c r="C19" s="24"/>
      <c r="D19" s="24"/>
      <c r="E19" s="24"/>
    </row>
    <row r="20" spans="1:5" ht="24.75" customHeight="1">
      <c r="A20" s="15"/>
      <c r="B20" s="23"/>
      <c r="C20" s="24"/>
      <c r="D20" s="24"/>
      <c r="E20" s="24"/>
    </row>
    <row r="21" spans="1:5" ht="24.75" customHeight="1">
      <c r="A21" s="15"/>
      <c r="C21" s="24"/>
      <c r="D21" s="24"/>
      <c r="E21" s="24"/>
    </row>
    <row r="22" spans="1:5" ht="24.75" customHeight="1">
      <c r="A22" s="20"/>
      <c r="B22" s="21"/>
      <c r="C22" s="22"/>
      <c r="D22" s="22"/>
      <c r="E22" s="22"/>
    </row>
    <row r="23" spans="1:5" ht="24.75" customHeight="1">
      <c r="A23" s="20"/>
      <c r="B23" s="21"/>
      <c r="C23" s="22"/>
      <c r="D23" s="22"/>
      <c r="E23" s="22"/>
    </row>
    <row r="24" spans="1:5" ht="24.75" customHeight="1" thickBot="1">
      <c r="A24" s="20"/>
      <c r="B24" s="21"/>
      <c r="C24" s="22"/>
      <c r="D24" s="22"/>
      <c r="E24" s="22"/>
    </row>
    <row r="25" spans="1:5" ht="24.75" customHeight="1" hidden="1">
      <c r="A25" s="20"/>
      <c r="B25" s="21"/>
      <c r="C25" s="22"/>
      <c r="D25" s="22"/>
      <c r="E25" s="22"/>
    </row>
    <row r="26" spans="1:5" ht="24.75" customHeight="1" hidden="1">
      <c r="A26" s="20"/>
      <c r="B26" s="21"/>
      <c r="C26" s="22"/>
      <c r="D26" s="22"/>
      <c r="E26" s="22"/>
    </row>
    <row r="27" spans="1:5" ht="16.5" thickBot="1">
      <c r="A27" s="255" t="s">
        <v>44</v>
      </c>
      <c r="B27" s="256"/>
      <c r="C27" s="256"/>
      <c r="D27" s="256"/>
      <c r="E27" s="257"/>
    </row>
    <row r="28" ht="10.5" customHeight="1" thickBot="1"/>
    <row r="29" spans="1:5" ht="32.25" thickBot="1">
      <c r="A29" s="76" t="s">
        <v>1</v>
      </c>
      <c r="B29" s="77" t="s">
        <v>2</v>
      </c>
      <c r="C29" s="78" t="s">
        <v>156</v>
      </c>
      <c r="D29" s="78" t="s">
        <v>158</v>
      </c>
      <c r="E29" s="79" t="s">
        <v>3</v>
      </c>
    </row>
    <row r="30" spans="1:5" ht="15">
      <c r="A30" s="14" t="s">
        <v>45</v>
      </c>
      <c r="B30" s="64" t="s">
        <v>46</v>
      </c>
      <c r="C30" s="65">
        <v>30000</v>
      </c>
      <c r="D30" s="65">
        <v>30000</v>
      </c>
      <c r="E30" s="65">
        <f>D30-C30</f>
        <v>0</v>
      </c>
    </row>
    <row r="31" spans="1:5" ht="15">
      <c r="A31" s="88">
        <v>89300982005</v>
      </c>
      <c r="B31" s="89" t="s">
        <v>47</v>
      </c>
      <c r="C31" s="90">
        <v>50000</v>
      </c>
      <c r="D31" s="82">
        <v>50000</v>
      </c>
      <c r="E31" s="91">
        <f aca="true" t="shared" si="1" ref="E31:E52">D31-C31</f>
        <v>0</v>
      </c>
    </row>
    <row r="32" spans="1:5" ht="14.25" customHeight="1">
      <c r="A32" s="18" t="s">
        <v>48</v>
      </c>
      <c r="B32" s="66" t="s">
        <v>49</v>
      </c>
      <c r="C32" s="27">
        <v>98300</v>
      </c>
      <c r="D32" s="161">
        <v>54000</v>
      </c>
      <c r="E32" s="65">
        <f t="shared" si="1"/>
        <v>-44300</v>
      </c>
    </row>
    <row r="33" spans="1:5" ht="15">
      <c r="A33" s="18" t="s">
        <v>51</v>
      </c>
      <c r="B33" s="66" t="s">
        <v>52</v>
      </c>
      <c r="C33" s="27">
        <v>20000</v>
      </c>
      <c r="D33" s="27">
        <v>0</v>
      </c>
      <c r="E33" s="65">
        <f t="shared" si="1"/>
        <v>-20000</v>
      </c>
    </row>
    <row r="34" spans="1:5" ht="14.25" customHeight="1">
      <c r="A34" s="93" t="s">
        <v>54</v>
      </c>
      <c r="B34" s="92" t="s">
        <v>67</v>
      </c>
      <c r="C34" s="94">
        <v>161900</v>
      </c>
      <c r="D34" s="82">
        <v>0</v>
      </c>
      <c r="E34" s="91">
        <f t="shared" si="1"/>
        <v>-161900</v>
      </c>
    </row>
    <row r="35" spans="1:5" ht="27" customHeight="1" hidden="1">
      <c r="A35" s="18"/>
      <c r="B35" s="69"/>
      <c r="C35" s="68"/>
      <c r="D35" s="70"/>
      <c r="E35" s="65">
        <f t="shared" si="1"/>
        <v>0</v>
      </c>
    </row>
    <row r="36" spans="1:5" ht="14.25" customHeight="1">
      <c r="A36" s="62">
        <v>89300897015</v>
      </c>
      <c r="B36" s="66" t="s">
        <v>55</v>
      </c>
      <c r="C36" s="71">
        <v>35000</v>
      </c>
      <c r="D36" s="27">
        <v>0</v>
      </c>
      <c r="E36" s="65">
        <f t="shared" si="1"/>
        <v>-35000</v>
      </c>
    </row>
    <row r="37" spans="1:5" ht="22.5" customHeight="1" hidden="1">
      <c r="A37" s="19"/>
      <c r="B37" s="69"/>
      <c r="C37" s="71"/>
      <c r="D37" s="71"/>
      <c r="E37" s="65">
        <f t="shared" si="1"/>
        <v>0</v>
      </c>
    </row>
    <row r="38" spans="1:5" ht="24.75" customHeight="1" hidden="1">
      <c r="A38" s="19"/>
      <c r="B38" s="69"/>
      <c r="C38" s="71"/>
      <c r="D38" s="70"/>
      <c r="E38" s="65">
        <f t="shared" si="1"/>
        <v>0</v>
      </c>
    </row>
    <row r="39" spans="1:5" ht="14.25" customHeight="1">
      <c r="A39" s="93" t="s">
        <v>56</v>
      </c>
      <c r="B39" s="92" t="s">
        <v>57</v>
      </c>
      <c r="C39" s="95">
        <v>80000</v>
      </c>
      <c r="D39" s="82">
        <v>0</v>
      </c>
      <c r="E39" s="91">
        <f t="shared" si="1"/>
        <v>-80000</v>
      </c>
    </row>
    <row r="40" spans="1:5" ht="14.25" customHeight="1">
      <c r="A40" s="67" t="s">
        <v>58</v>
      </c>
      <c r="B40" s="66" t="s">
        <v>59</v>
      </c>
      <c r="C40" s="71">
        <v>57500</v>
      </c>
      <c r="D40" s="27">
        <v>0</v>
      </c>
      <c r="E40" s="65">
        <f t="shared" si="1"/>
        <v>-57500</v>
      </c>
    </row>
    <row r="41" spans="1:5" s="107" customFormat="1" ht="14.25" customHeight="1">
      <c r="A41" s="194">
        <v>89300987022</v>
      </c>
      <c r="B41" s="81" t="s">
        <v>60</v>
      </c>
      <c r="C41" s="82">
        <v>19000</v>
      </c>
      <c r="D41" s="82">
        <v>0</v>
      </c>
      <c r="E41" s="91">
        <f t="shared" si="1"/>
        <v>-19000</v>
      </c>
    </row>
    <row r="42" spans="1:5" s="107" customFormat="1" ht="14.25" customHeight="1">
      <c r="A42" s="190">
        <v>89300987023</v>
      </c>
      <c r="B42" s="191" t="s">
        <v>61</v>
      </c>
      <c r="C42" s="161">
        <v>78300</v>
      </c>
      <c r="D42" s="161">
        <v>0</v>
      </c>
      <c r="E42" s="192">
        <f t="shared" si="1"/>
        <v>-78300</v>
      </c>
    </row>
    <row r="43" spans="1:5" s="107" customFormat="1" ht="14.25" customHeight="1">
      <c r="A43" s="194"/>
      <c r="B43" s="81" t="s">
        <v>164</v>
      </c>
      <c r="C43" s="82"/>
      <c r="D43" s="82">
        <v>132800</v>
      </c>
      <c r="E43" s="91"/>
    </row>
    <row r="44" spans="1:5" s="107" customFormat="1" ht="14.25" customHeight="1">
      <c r="A44" s="190"/>
      <c r="B44" s="191" t="s">
        <v>163</v>
      </c>
      <c r="C44" s="161"/>
      <c r="D44" s="161">
        <v>20000</v>
      </c>
      <c r="E44" s="192"/>
    </row>
    <row r="45" spans="1:5" s="107" customFormat="1" ht="14.25" customHeight="1">
      <c r="A45" s="194"/>
      <c r="B45" s="81" t="s">
        <v>159</v>
      </c>
      <c r="C45" s="82"/>
      <c r="D45" s="82">
        <v>130000</v>
      </c>
      <c r="E45" s="91"/>
    </row>
    <row r="46" spans="1:5" s="107" customFormat="1" ht="14.25" customHeight="1">
      <c r="A46" s="190"/>
      <c r="B46" s="191" t="s">
        <v>162</v>
      </c>
      <c r="C46" s="161"/>
      <c r="D46" s="161">
        <v>56000</v>
      </c>
      <c r="E46" s="192"/>
    </row>
    <row r="47" spans="1:5" s="107" customFormat="1" ht="14.25" customHeight="1">
      <c r="A47" s="194"/>
      <c r="B47" s="81" t="s">
        <v>191</v>
      </c>
      <c r="C47" s="82"/>
      <c r="D47" s="82">
        <v>0</v>
      </c>
      <c r="E47" s="91"/>
    </row>
    <row r="48" spans="1:5" s="193" customFormat="1" ht="14.25" customHeight="1">
      <c r="A48" s="190"/>
      <c r="B48" s="191" t="s">
        <v>161</v>
      </c>
      <c r="C48" s="161"/>
      <c r="D48" s="161">
        <v>100000</v>
      </c>
      <c r="E48" s="192"/>
    </row>
    <row r="49" spans="1:5" s="193" customFormat="1" ht="14.25" customHeight="1">
      <c r="A49" s="190"/>
      <c r="B49" s="191" t="s">
        <v>84</v>
      </c>
      <c r="C49" s="161"/>
      <c r="D49" s="161">
        <v>20000</v>
      </c>
      <c r="E49" s="192"/>
    </row>
    <row r="50" spans="1:5" ht="14.25" customHeight="1">
      <c r="A50" s="80" t="s">
        <v>62</v>
      </c>
      <c r="B50" s="81" t="s">
        <v>63</v>
      </c>
      <c r="C50" s="82">
        <v>0</v>
      </c>
      <c r="D50" s="82">
        <v>0</v>
      </c>
      <c r="E50" s="91">
        <f>D50-C50</f>
        <v>0</v>
      </c>
    </row>
    <row r="51" spans="1:5" ht="14.25" customHeight="1">
      <c r="A51" s="223" t="s">
        <v>64</v>
      </c>
      <c r="B51" s="191" t="s">
        <v>65</v>
      </c>
      <c r="C51" s="161">
        <v>0</v>
      </c>
      <c r="D51" s="161">
        <v>0</v>
      </c>
      <c r="E51" s="192">
        <f t="shared" si="1"/>
        <v>0</v>
      </c>
    </row>
    <row r="52" spans="1:5" ht="18" customHeight="1" thickBot="1">
      <c r="A52" s="8" t="s">
        <v>36</v>
      </c>
      <c r="B52" s="9"/>
      <c r="C52" s="29">
        <f>SUM(C30:C51)</f>
        <v>630000</v>
      </c>
      <c r="D52" s="29">
        <f>SUM(D30:D51)</f>
        <v>592800</v>
      </c>
      <c r="E52" s="33">
        <f t="shared" si="1"/>
        <v>-37200</v>
      </c>
    </row>
    <row r="53" spans="1:5" ht="21.75" thickBot="1" thickTop="1">
      <c r="A53" s="72"/>
      <c r="B53" s="72"/>
      <c r="C53" s="73" t="s">
        <v>66</v>
      </c>
      <c r="D53" s="74">
        <f>D15</f>
        <v>787200</v>
      </c>
      <c r="E53" s="72"/>
    </row>
    <row r="54" spans="1:5" ht="16.5" thickBot="1">
      <c r="A54" s="96"/>
      <c r="B54" s="72"/>
      <c r="C54" s="73"/>
      <c r="D54" s="75">
        <f>D53-D52</f>
        <v>194400</v>
      </c>
      <c r="E54" s="72"/>
    </row>
    <row r="55" ht="14.25">
      <c r="A55" s="44"/>
    </row>
    <row r="56" spans="2:3" ht="12.75">
      <c r="B56" s="45" t="s">
        <v>165</v>
      </c>
      <c r="C56" s="158"/>
    </row>
    <row r="57" spans="2:3" ht="13.5" thickBot="1">
      <c r="B57" s="132" t="s">
        <v>166</v>
      </c>
      <c r="C57" s="159"/>
    </row>
    <row r="58" spans="2:3" ht="13.5" thickBot="1">
      <c r="B58" s="133" t="s">
        <v>165</v>
      </c>
      <c r="C58" s="160"/>
    </row>
  </sheetData>
  <sheetProtection/>
  <mergeCells count="4">
    <mergeCell ref="A1:E1"/>
    <mergeCell ref="A2:E2"/>
    <mergeCell ref="A4:E4"/>
    <mergeCell ref="A27:E2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39" sqref="A39"/>
    </sheetView>
  </sheetViews>
  <sheetFormatPr defaultColWidth="11.421875" defaultRowHeight="12.75"/>
  <cols>
    <col min="1" max="1" width="12.57421875" style="0" bestFit="1" customWidth="1"/>
    <col min="2" max="2" width="39.7109375" style="0" customWidth="1"/>
    <col min="3" max="3" width="13.140625" style="0" customWidth="1"/>
    <col min="4" max="4" width="12.8515625" style="0" customWidth="1"/>
    <col min="5" max="5" width="13.140625" style="0" bestFit="1" customWidth="1"/>
    <col min="6" max="7" width="13.00390625" style="0" customWidth="1"/>
    <col min="8" max="8" width="14.421875" style="0" bestFit="1" customWidth="1"/>
    <col min="9" max="10" width="12.8515625" style="0" bestFit="1" customWidth="1"/>
  </cols>
  <sheetData>
    <row r="1" spans="1:6" ht="15.75">
      <c r="A1" s="278" t="s">
        <v>188</v>
      </c>
      <c r="B1" s="278"/>
      <c r="C1" s="278"/>
      <c r="D1" s="278"/>
      <c r="E1" s="278"/>
      <c r="F1" s="278"/>
    </row>
    <row r="2" spans="1:6" ht="12.75">
      <c r="A2" s="279" t="s">
        <v>68</v>
      </c>
      <c r="B2" s="279"/>
      <c r="C2" s="279"/>
      <c r="D2" s="279"/>
      <c r="E2" s="279"/>
      <c r="F2" s="279"/>
    </row>
    <row r="3" ht="14.25" customHeight="1" thickBot="1"/>
    <row r="4" spans="1:10" ht="12.75">
      <c r="A4" s="280" t="s">
        <v>1</v>
      </c>
      <c r="B4" s="282" t="s">
        <v>2</v>
      </c>
      <c r="C4" s="284" t="s">
        <v>69</v>
      </c>
      <c r="D4" s="285"/>
      <c r="E4" s="285"/>
      <c r="F4" s="285"/>
      <c r="G4" s="285"/>
      <c r="H4" s="285"/>
      <c r="I4" s="285"/>
      <c r="J4" s="286"/>
    </row>
    <row r="5" spans="1:10" ht="13.5" thickBot="1">
      <c r="A5" s="281"/>
      <c r="B5" s="283"/>
      <c r="C5" s="35">
        <v>2008</v>
      </c>
      <c r="D5" s="35">
        <v>2009</v>
      </c>
      <c r="E5" s="35">
        <v>2010</v>
      </c>
      <c r="F5" s="35">
        <v>2011</v>
      </c>
      <c r="G5" s="36">
        <v>2012</v>
      </c>
      <c r="H5" s="36">
        <v>2013</v>
      </c>
      <c r="I5" s="36">
        <v>2013</v>
      </c>
      <c r="J5" s="36">
        <v>2014</v>
      </c>
    </row>
    <row r="6" spans="1:10" ht="12.75">
      <c r="A6" s="37" t="s">
        <v>70</v>
      </c>
      <c r="B6" s="38" t="s">
        <v>46</v>
      </c>
      <c r="C6" s="46">
        <v>25000</v>
      </c>
      <c r="D6" s="46">
        <v>67000</v>
      </c>
      <c r="E6" s="46">
        <v>20000</v>
      </c>
      <c r="F6" s="46">
        <v>30000</v>
      </c>
      <c r="G6" s="47">
        <v>30000</v>
      </c>
      <c r="H6" s="47">
        <v>30000</v>
      </c>
      <c r="I6" s="47">
        <v>30000</v>
      </c>
      <c r="J6" s="47">
        <v>30000</v>
      </c>
    </row>
    <row r="7" spans="1:10" ht="12.75" customHeight="1">
      <c r="A7" s="149" t="s">
        <v>71</v>
      </c>
      <c r="B7" s="150" t="s">
        <v>47</v>
      </c>
      <c r="C7" s="151">
        <v>50000</v>
      </c>
      <c r="D7" s="151">
        <v>50000</v>
      </c>
      <c r="E7" s="151">
        <v>50000</v>
      </c>
      <c r="F7" s="151">
        <v>50000</v>
      </c>
      <c r="G7" s="152">
        <v>50000</v>
      </c>
      <c r="H7" s="152">
        <v>50000</v>
      </c>
      <c r="I7" s="152">
        <v>50000</v>
      </c>
      <c r="J7" s="152">
        <v>50000</v>
      </c>
    </row>
    <row r="8" spans="1:10" ht="12.75" customHeight="1">
      <c r="A8" s="39" t="s">
        <v>72</v>
      </c>
      <c r="B8" s="40" t="s">
        <v>73</v>
      </c>
      <c r="C8" s="49">
        <v>25000</v>
      </c>
      <c r="D8" s="49">
        <v>60000</v>
      </c>
      <c r="E8" s="49">
        <v>99800</v>
      </c>
      <c r="F8" s="49">
        <v>98300</v>
      </c>
      <c r="G8" s="49">
        <v>54000</v>
      </c>
      <c r="H8" s="49">
        <v>54000</v>
      </c>
      <c r="I8" s="49">
        <v>54000</v>
      </c>
      <c r="J8" s="49">
        <v>98300</v>
      </c>
    </row>
    <row r="9" spans="1:10" ht="12.75" customHeight="1" hidden="1">
      <c r="A9" s="39"/>
      <c r="B9" s="40"/>
      <c r="C9" s="49"/>
      <c r="D9" s="49"/>
      <c r="E9" s="49"/>
      <c r="F9" s="49"/>
      <c r="G9" s="48">
        <v>0</v>
      </c>
      <c r="H9" s="48">
        <v>0</v>
      </c>
      <c r="I9" s="48">
        <v>0</v>
      </c>
      <c r="J9" s="48">
        <v>0</v>
      </c>
    </row>
    <row r="10" spans="1:10" ht="12.75">
      <c r="A10" s="153" t="s">
        <v>74</v>
      </c>
      <c r="B10" s="154" t="s">
        <v>75</v>
      </c>
      <c r="C10" s="155">
        <v>21000</v>
      </c>
      <c r="D10" s="155">
        <v>0</v>
      </c>
      <c r="E10" s="155">
        <v>0</v>
      </c>
      <c r="F10" s="155">
        <v>0</v>
      </c>
      <c r="G10" s="152">
        <v>0</v>
      </c>
      <c r="H10" s="152">
        <v>0</v>
      </c>
      <c r="I10" s="152">
        <v>0</v>
      </c>
      <c r="J10" s="152">
        <v>0</v>
      </c>
    </row>
    <row r="11" spans="1:10" ht="12.75">
      <c r="A11" s="41" t="s">
        <v>76</v>
      </c>
      <c r="B11" s="40" t="s">
        <v>50</v>
      </c>
      <c r="C11" s="48">
        <v>0</v>
      </c>
      <c r="D11" s="49">
        <v>80000</v>
      </c>
      <c r="E11" s="49">
        <v>80000</v>
      </c>
      <c r="F11" s="49">
        <v>0</v>
      </c>
      <c r="G11" s="48">
        <v>0</v>
      </c>
      <c r="H11" s="48">
        <v>0</v>
      </c>
      <c r="I11" s="48">
        <v>0</v>
      </c>
      <c r="J11" s="48">
        <v>0</v>
      </c>
    </row>
    <row r="12" spans="1:10" ht="12.75">
      <c r="A12" s="153" t="s">
        <v>77</v>
      </c>
      <c r="B12" s="154" t="s">
        <v>78</v>
      </c>
      <c r="C12" s="155">
        <v>70000</v>
      </c>
      <c r="D12" s="155">
        <v>63000</v>
      </c>
      <c r="E12" s="155">
        <v>0</v>
      </c>
      <c r="F12" s="155">
        <v>0</v>
      </c>
      <c r="G12" s="152">
        <v>0</v>
      </c>
      <c r="H12" s="152">
        <v>0</v>
      </c>
      <c r="I12" s="152">
        <v>0</v>
      </c>
      <c r="J12" s="152">
        <v>0</v>
      </c>
    </row>
    <row r="13" spans="1:10" ht="12.75">
      <c r="A13" s="41" t="s">
        <v>79</v>
      </c>
      <c r="B13" s="40" t="s">
        <v>80</v>
      </c>
      <c r="C13" s="49">
        <v>28000</v>
      </c>
      <c r="D13" s="49">
        <v>13000</v>
      </c>
      <c r="E13" s="49">
        <v>48000</v>
      </c>
      <c r="F13" s="49">
        <v>20000</v>
      </c>
      <c r="G13" s="48">
        <v>0</v>
      </c>
      <c r="H13" s="48">
        <v>0</v>
      </c>
      <c r="I13" s="48">
        <v>0</v>
      </c>
      <c r="J13" s="48">
        <v>0</v>
      </c>
    </row>
    <row r="14" spans="1:10" ht="12.75">
      <c r="A14" s="153" t="s">
        <v>81</v>
      </c>
      <c r="B14" s="156" t="s">
        <v>82</v>
      </c>
      <c r="C14" s="155">
        <v>20000</v>
      </c>
      <c r="D14" s="155">
        <v>73500</v>
      </c>
      <c r="E14" s="155">
        <v>0</v>
      </c>
      <c r="F14" s="155">
        <v>0</v>
      </c>
      <c r="G14" s="152">
        <v>0</v>
      </c>
      <c r="H14" s="152">
        <v>0</v>
      </c>
      <c r="I14" s="152">
        <v>0</v>
      </c>
      <c r="J14" s="152">
        <v>0</v>
      </c>
    </row>
    <row r="15" spans="1:10" ht="12.75">
      <c r="A15" s="41" t="s">
        <v>83</v>
      </c>
      <c r="B15" s="42" t="s">
        <v>84</v>
      </c>
      <c r="C15" s="49">
        <v>111000</v>
      </c>
      <c r="D15" s="49">
        <v>0</v>
      </c>
      <c r="E15" s="49">
        <v>0</v>
      </c>
      <c r="F15" s="49">
        <v>0</v>
      </c>
      <c r="G15" s="48">
        <v>0</v>
      </c>
      <c r="H15" s="48">
        <v>0</v>
      </c>
      <c r="I15" s="48">
        <v>0</v>
      </c>
      <c r="J15" s="48">
        <v>0</v>
      </c>
    </row>
    <row r="16" spans="1:10" ht="12.75">
      <c r="A16" s="153" t="s">
        <v>85</v>
      </c>
      <c r="B16" s="156" t="s">
        <v>86</v>
      </c>
      <c r="C16" s="155">
        <v>35000</v>
      </c>
      <c r="D16" s="155">
        <v>0</v>
      </c>
      <c r="E16" s="155">
        <v>0</v>
      </c>
      <c r="F16" s="155">
        <v>0</v>
      </c>
      <c r="G16" s="152">
        <v>0</v>
      </c>
      <c r="H16" s="152">
        <v>0</v>
      </c>
      <c r="I16" s="152">
        <v>0</v>
      </c>
      <c r="J16" s="152">
        <v>0</v>
      </c>
    </row>
    <row r="17" spans="1:10" ht="12.75">
      <c r="A17" s="41" t="s">
        <v>87</v>
      </c>
      <c r="B17" s="42" t="s">
        <v>88</v>
      </c>
      <c r="C17" s="49">
        <v>0</v>
      </c>
      <c r="D17" s="49">
        <v>37000</v>
      </c>
      <c r="E17" s="49">
        <v>0</v>
      </c>
      <c r="F17" s="49">
        <v>0</v>
      </c>
      <c r="G17" s="48">
        <v>0</v>
      </c>
      <c r="H17" s="48">
        <v>0</v>
      </c>
      <c r="I17" s="48">
        <v>0</v>
      </c>
      <c r="J17" s="48">
        <v>0</v>
      </c>
    </row>
    <row r="18" spans="1:10" ht="12.75">
      <c r="A18" s="153" t="s">
        <v>89</v>
      </c>
      <c r="B18" s="156" t="s">
        <v>90</v>
      </c>
      <c r="C18" s="152">
        <v>0</v>
      </c>
      <c r="D18" s="155">
        <v>150000</v>
      </c>
      <c r="E18" s="155">
        <v>65000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</row>
    <row r="19" spans="1:10" ht="12.75">
      <c r="A19" s="41" t="s">
        <v>91</v>
      </c>
      <c r="B19" s="42" t="s">
        <v>53</v>
      </c>
      <c r="C19" s="49">
        <v>0</v>
      </c>
      <c r="D19" s="49">
        <v>216000</v>
      </c>
      <c r="E19" s="49">
        <v>216000</v>
      </c>
      <c r="F19" s="49">
        <v>0</v>
      </c>
      <c r="G19" s="48">
        <v>0</v>
      </c>
      <c r="H19" s="48">
        <v>0</v>
      </c>
      <c r="I19" s="48">
        <v>0</v>
      </c>
      <c r="J19" s="48">
        <v>0</v>
      </c>
    </row>
    <row r="20" spans="1:10" ht="12.75">
      <c r="A20" s="153" t="s">
        <v>54</v>
      </c>
      <c r="B20" s="156" t="s">
        <v>67</v>
      </c>
      <c r="C20" s="155">
        <v>0</v>
      </c>
      <c r="D20" s="155">
        <v>0</v>
      </c>
      <c r="E20" s="155">
        <v>68100</v>
      </c>
      <c r="F20" s="155">
        <v>161900</v>
      </c>
      <c r="G20" s="152">
        <v>0</v>
      </c>
      <c r="H20" s="152">
        <v>0</v>
      </c>
      <c r="I20" s="152">
        <v>0</v>
      </c>
      <c r="J20" s="152">
        <v>0</v>
      </c>
    </row>
    <row r="21" spans="1:10" s="108" customFormat="1" ht="12.75">
      <c r="A21" s="216" t="s">
        <v>92</v>
      </c>
      <c r="B21" s="217" t="s">
        <v>93</v>
      </c>
      <c r="C21" s="218">
        <v>0</v>
      </c>
      <c r="D21" s="218">
        <v>0</v>
      </c>
      <c r="E21" s="218">
        <v>0</v>
      </c>
      <c r="F21" s="219">
        <v>0</v>
      </c>
      <c r="G21" s="108">
        <v>0</v>
      </c>
      <c r="H21" s="218">
        <v>0</v>
      </c>
      <c r="I21" s="218">
        <v>36400</v>
      </c>
      <c r="J21" s="218">
        <v>0</v>
      </c>
    </row>
    <row r="22" spans="1:10" ht="12.75">
      <c r="A22" s="153" t="s">
        <v>94</v>
      </c>
      <c r="B22" s="157" t="s">
        <v>55</v>
      </c>
      <c r="C22" s="152">
        <v>0</v>
      </c>
      <c r="D22" s="152">
        <v>0</v>
      </c>
      <c r="E22" s="152">
        <v>0</v>
      </c>
      <c r="F22" s="152">
        <v>35000</v>
      </c>
      <c r="G22" s="152">
        <v>0</v>
      </c>
      <c r="H22" s="152">
        <v>0</v>
      </c>
      <c r="I22" s="152">
        <v>0</v>
      </c>
      <c r="J22" s="152">
        <v>0</v>
      </c>
    </row>
    <row r="23" spans="1:10" ht="12.75">
      <c r="A23" s="41" t="s">
        <v>56</v>
      </c>
      <c r="B23" s="43" t="s">
        <v>57</v>
      </c>
      <c r="C23" s="48">
        <v>0</v>
      </c>
      <c r="D23" s="48">
        <v>0</v>
      </c>
      <c r="E23" s="48">
        <v>0</v>
      </c>
      <c r="F23" s="48">
        <v>80000</v>
      </c>
      <c r="G23" s="48">
        <v>0</v>
      </c>
      <c r="H23" s="48">
        <v>0</v>
      </c>
      <c r="I23" s="48">
        <v>0</v>
      </c>
      <c r="J23" s="48">
        <v>0</v>
      </c>
    </row>
    <row r="24" spans="1:10" s="107" customFormat="1" ht="12.75">
      <c r="A24" s="153" t="s">
        <v>95</v>
      </c>
      <c r="B24" s="157" t="s">
        <v>96</v>
      </c>
      <c r="C24" s="152">
        <v>0</v>
      </c>
      <c r="D24" s="152">
        <v>0</v>
      </c>
      <c r="E24" s="152">
        <v>0</v>
      </c>
      <c r="F24" s="220"/>
      <c r="G24" s="221"/>
      <c r="H24" s="152">
        <v>0</v>
      </c>
      <c r="I24" s="152">
        <v>68100</v>
      </c>
      <c r="J24" s="152"/>
    </row>
    <row r="25" spans="1:10" ht="13.5" customHeight="1">
      <c r="A25" s="41" t="s">
        <v>58</v>
      </c>
      <c r="B25" s="43" t="s">
        <v>97</v>
      </c>
      <c r="C25" s="48">
        <v>0</v>
      </c>
      <c r="D25" s="48">
        <v>0</v>
      </c>
      <c r="E25" s="48">
        <v>0</v>
      </c>
      <c r="F25" s="48">
        <v>57500</v>
      </c>
      <c r="G25" s="48">
        <v>0</v>
      </c>
      <c r="H25" s="48">
        <v>0</v>
      </c>
      <c r="I25" s="48">
        <v>0</v>
      </c>
      <c r="J25" s="48">
        <v>0</v>
      </c>
    </row>
    <row r="26" spans="1:10" s="107" customFormat="1" ht="13.5" customHeight="1">
      <c r="A26" s="153"/>
      <c r="B26" s="157" t="s">
        <v>98</v>
      </c>
      <c r="C26" s="152">
        <v>0</v>
      </c>
      <c r="D26" s="152">
        <v>0</v>
      </c>
      <c r="E26" s="152">
        <v>0</v>
      </c>
      <c r="F26" s="152">
        <v>19000</v>
      </c>
      <c r="G26" s="152">
        <v>0</v>
      </c>
      <c r="H26" s="152">
        <v>0</v>
      </c>
      <c r="I26" s="152">
        <v>0</v>
      </c>
      <c r="J26" s="152">
        <v>0</v>
      </c>
    </row>
    <row r="27" spans="1:10" s="107" customFormat="1" ht="13.5" customHeight="1">
      <c r="A27" s="183"/>
      <c r="B27" s="184" t="s">
        <v>99</v>
      </c>
      <c r="C27" s="185">
        <v>0</v>
      </c>
      <c r="D27" s="185">
        <v>0</v>
      </c>
      <c r="E27" s="185">
        <v>0</v>
      </c>
      <c r="F27" s="185">
        <v>78300</v>
      </c>
      <c r="G27" s="185">
        <v>0</v>
      </c>
      <c r="H27" s="185">
        <v>0</v>
      </c>
      <c r="I27" s="185">
        <v>0</v>
      </c>
      <c r="J27" s="185">
        <v>0</v>
      </c>
    </row>
    <row r="28" spans="1:10" s="107" customFormat="1" ht="13.5" customHeight="1">
      <c r="A28" s="153"/>
      <c r="B28" s="157" t="s">
        <v>185</v>
      </c>
      <c r="C28" s="152">
        <v>0</v>
      </c>
      <c r="D28" s="152">
        <v>0</v>
      </c>
      <c r="E28" s="152">
        <v>0</v>
      </c>
      <c r="F28" s="152">
        <v>0</v>
      </c>
      <c r="G28" s="152">
        <v>132800</v>
      </c>
      <c r="H28" s="152">
        <v>233600</v>
      </c>
      <c r="I28" s="152">
        <v>233600</v>
      </c>
      <c r="J28" s="152">
        <v>0</v>
      </c>
    </row>
    <row r="29" spans="1:10" s="107" customFormat="1" ht="13.5" customHeight="1">
      <c r="A29" s="183"/>
      <c r="B29" s="184" t="s">
        <v>127</v>
      </c>
      <c r="C29" s="185">
        <v>0</v>
      </c>
      <c r="D29" s="185">
        <v>0</v>
      </c>
      <c r="E29" s="185">
        <v>0</v>
      </c>
      <c r="F29" s="185">
        <v>0</v>
      </c>
      <c r="G29" s="185">
        <v>20000</v>
      </c>
      <c r="H29" s="185">
        <v>110700</v>
      </c>
      <c r="I29" s="185">
        <v>0</v>
      </c>
      <c r="J29" s="185">
        <v>0</v>
      </c>
    </row>
    <row r="30" spans="1:10" s="107" customFormat="1" ht="13.5" customHeight="1">
      <c r="A30" s="153"/>
      <c r="B30" s="157" t="s">
        <v>159</v>
      </c>
      <c r="C30" s="152">
        <v>0</v>
      </c>
      <c r="D30" s="152">
        <v>0</v>
      </c>
      <c r="E30" s="152">
        <v>0</v>
      </c>
      <c r="F30" s="152">
        <v>0</v>
      </c>
      <c r="G30" s="152">
        <v>130000</v>
      </c>
      <c r="H30" s="152">
        <v>130000</v>
      </c>
      <c r="I30" s="152">
        <v>0</v>
      </c>
      <c r="J30" s="152">
        <v>0</v>
      </c>
    </row>
    <row r="31" spans="1:10" s="107" customFormat="1" ht="13.5" customHeight="1">
      <c r="A31" s="183"/>
      <c r="B31" s="184" t="s">
        <v>162</v>
      </c>
      <c r="C31" s="185"/>
      <c r="D31" s="185"/>
      <c r="E31" s="185"/>
      <c r="F31" s="185"/>
      <c r="G31" s="185">
        <v>56000</v>
      </c>
      <c r="H31" s="185"/>
      <c r="I31" s="185"/>
      <c r="J31" s="185"/>
    </row>
    <row r="32" spans="1:10" s="107" customFormat="1" ht="13.5" customHeight="1">
      <c r="A32" s="153"/>
      <c r="B32" s="157" t="s">
        <v>186</v>
      </c>
      <c r="C32" s="152"/>
      <c r="D32" s="152"/>
      <c r="E32" s="152"/>
      <c r="F32" s="152"/>
      <c r="G32" s="152">
        <v>0</v>
      </c>
      <c r="H32" s="152"/>
      <c r="I32" s="152"/>
      <c r="J32" s="152"/>
    </row>
    <row r="33" spans="1:10" s="107" customFormat="1" ht="13.5" customHeight="1">
      <c r="A33" s="183"/>
      <c r="B33" s="184" t="s">
        <v>187</v>
      </c>
      <c r="C33" s="185"/>
      <c r="D33" s="185"/>
      <c r="E33" s="185"/>
      <c r="F33" s="185"/>
      <c r="G33" s="185">
        <v>100000</v>
      </c>
      <c r="H33" s="185">
        <v>385100</v>
      </c>
      <c r="I33" s="185"/>
      <c r="J33" s="185"/>
    </row>
    <row r="34" spans="1:10" s="107" customFormat="1" ht="13.5" customHeight="1">
      <c r="A34" s="183"/>
      <c r="B34" s="184" t="s">
        <v>84</v>
      </c>
      <c r="C34" s="185"/>
      <c r="D34" s="185"/>
      <c r="E34" s="185"/>
      <c r="F34" s="185"/>
      <c r="G34" s="185">
        <v>200000</v>
      </c>
      <c r="H34" s="185">
        <v>100000</v>
      </c>
      <c r="I34" s="185"/>
      <c r="J34" s="185"/>
    </row>
    <row r="35" spans="1:10" s="107" customFormat="1" ht="13.5" customHeight="1">
      <c r="A35" s="183"/>
      <c r="B35" s="222"/>
      <c r="C35" s="185">
        <v>0</v>
      </c>
      <c r="D35" s="185">
        <v>0</v>
      </c>
      <c r="E35" s="185">
        <v>0</v>
      </c>
      <c r="F35" s="185">
        <v>0</v>
      </c>
      <c r="G35" s="222"/>
      <c r="H35" s="185">
        <v>0</v>
      </c>
      <c r="I35" s="185">
        <v>0</v>
      </c>
      <c r="J35" s="185">
        <v>0</v>
      </c>
    </row>
    <row r="36" spans="1:10" ht="13.5" thickBot="1">
      <c r="A36" s="41"/>
      <c r="B36" s="43" t="s">
        <v>100</v>
      </c>
      <c r="C36" s="105">
        <f>SUM(C6:C25)</f>
        <v>385000</v>
      </c>
      <c r="D36" s="105">
        <f>SUM(D6:D22)</f>
        <v>809500</v>
      </c>
      <c r="E36" s="105">
        <f>SUM(E6:E27)</f>
        <v>646900</v>
      </c>
      <c r="F36" s="106">
        <f>SUM(F6:F27)</f>
        <v>630000</v>
      </c>
      <c r="G36" s="106">
        <f>SUM(G6:G35)</f>
        <v>772800</v>
      </c>
      <c r="H36" s="106">
        <f>SUM(H6:H35)</f>
        <v>1093400</v>
      </c>
      <c r="I36" s="106">
        <f>SUM(I6:I27)</f>
        <v>238500</v>
      </c>
      <c r="J36" s="106">
        <f>SUM(J6:J27)</f>
        <v>178300</v>
      </c>
    </row>
    <row r="37" spans="1:2" ht="13.5" thickTop="1">
      <c r="A37" s="222"/>
      <c r="B37" s="45"/>
    </row>
    <row r="38" spans="1:3" ht="12.75">
      <c r="A38" s="222"/>
      <c r="B38" s="276"/>
      <c r="C38" s="277"/>
    </row>
  </sheetData>
  <sheetProtection/>
  <mergeCells count="6">
    <mergeCell ref="B38:C38"/>
    <mergeCell ref="A1:F1"/>
    <mergeCell ref="A2:F2"/>
    <mergeCell ref="A4:A5"/>
    <mergeCell ref="B4:B5"/>
    <mergeCell ref="C4:J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13.7109375" style="0" bestFit="1" customWidth="1"/>
    <col min="2" max="2" width="22.8515625" style="0" bestFit="1" customWidth="1"/>
    <col min="3" max="3" width="21.00390625" style="0" bestFit="1" customWidth="1"/>
    <col min="4" max="4" width="17.28125" style="0" customWidth="1"/>
    <col min="5" max="5" width="19.140625" style="0" customWidth="1"/>
    <col min="6" max="6" width="17.140625" style="0" customWidth="1"/>
    <col min="7" max="7" width="16.140625" style="0" customWidth="1"/>
    <col min="8" max="8" width="16.00390625" style="0" bestFit="1" customWidth="1"/>
  </cols>
  <sheetData>
    <row r="1" spans="1:7" ht="23.25">
      <c r="A1" s="287" t="s">
        <v>102</v>
      </c>
      <c r="B1" s="287"/>
      <c r="C1" s="287"/>
      <c r="D1" s="287"/>
      <c r="E1" s="287"/>
      <c r="F1" s="287"/>
      <c r="G1" s="287"/>
    </row>
    <row r="2" ht="13.5" thickBot="1">
      <c r="G2" s="52"/>
    </row>
    <row r="3" spans="1:8" ht="63.75" thickBot="1">
      <c r="A3" s="1" t="s">
        <v>103</v>
      </c>
      <c r="B3" s="2" t="s">
        <v>104</v>
      </c>
      <c r="C3" s="53" t="s">
        <v>120</v>
      </c>
      <c r="D3" s="53" t="s">
        <v>121</v>
      </c>
      <c r="E3" s="53" t="s">
        <v>122</v>
      </c>
      <c r="F3" s="3" t="s">
        <v>105</v>
      </c>
      <c r="G3" s="54" t="s">
        <v>172</v>
      </c>
      <c r="H3" s="54" t="s">
        <v>171</v>
      </c>
    </row>
    <row r="4" spans="1:8" ht="12.75">
      <c r="A4" s="55"/>
      <c r="B4" s="55"/>
      <c r="C4" s="55"/>
      <c r="D4" s="55"/>
      <c r="E4" s="56"/>
      <c r="F4" s="57"/>
      <c r="G4" s="56"/>
      <c r="H4" s="187"/>
    </row>
    <row r="5" spans="1:8" ht="12.75">
      <c r="A5" s="25" t="s">
        <v>106</v>
      </c>
      <c r="B5" s="58">
        <v>908236</v>
      </c>
      <c r="C5" s="59">
        <v>393456</v>
      </c>
      <c r="D5" s="58"/>
      <c r="E5" s="58">
        <v>1301692</v>
      </c>
      <c r="F5" s="31">
        <v>13016.92</v>
      </c>
      <c r="G5" s="58">
        <v>0</v>
      </c>
      <c r="H5" s="188">
        <v>13024.48</v>
      </c>
    </row>
    <row r="6" spans="1:8" ht="12.75">
      <c r="A6" s="25" t="s">
        <v>107</v>
      </c>
      <c r="B6" s="58">
        <v>4651041</v>
      </c>
      <c r="C6" s="59">
        <v>295320</v>
      </c>
      <c r="D6" s="58"/>
      <c r="E6" s="58">
        <v>4946361</v>
      </c>
      <c r="F6" s="31">
        <v>49463.61</v>
      </c>
      <c r="G6" s="58">
        <v>49400</v>
      </c>
      <c r="H6" s="188">
        <v>49463.61</v>
      </c>
    </row>
    <row r="7" spans="1:8" ht="12.75">
      <c r="A7" s="25" t="s">
        <v>108</v>
      </c>
      <c r="B7" s="58">
        <v>737374</v>
      </c>
      <c r="C7" s="59">
        <v>356784</v>
      </c>
      <c r="D7" s="58"/>
      <c r="E7" s="58">
        <v>1094158</v>
      </c>
      <c r="F7" s="31">
        <v>10941.58</v>
      </c>
      <c r="G7" s="58">
        <v>10900</v>
      </c>
      <c r="H7" s="188">
        <v>10947.82</v>
      </c>
    </row>
    <row r="8" spans="1:8" ht="12.75">
      <c r="A8" s="25" t="s">
        <v>109</v>
      </c>
      <c r="B8" s="58">
        <v>551333</v>
      </c>
      <c r="C8" s="59">
        <v>202524</v>
      </c>
      <c r="D8" s="58"/>
      <c r="E8" s="58">
        <v>753857</v>
      </c>
      <c r="F8" s="31">
        <v>7538.57</v>
      </c>
      <c r="G8" s="58">
        <v>7500</v>
      </c>
      <c r="H8" s="188">
        <v>7542.89</v>
      </c>
    </row>
    <row r="9" spans="1:8" ht="12.75">
      <c r="A9" s="25" t="s">
        <v>110</v>
      </c>
      <c r="B9" s="58">
        <v>1531699</v>
      </c>
      <c r="C9" s="59">
        <v>741456</v>
      </c>
      <c r="D9" s="58"/>
      <c r="E9" s="58">
        <v>2273155</v>
      </c>
      <c r="F9" s="31">
        <v>22731.55</v>
      </c>
      <c r="G9" s="58">
        <v>22700</v>
      </c>
      <c r="H9" s="188">
        <v>22744.75</v>
      </c>
    </row>
    <row r="10" spans="1:8" ht="12.75">
      <c r="A10" s="25" t="s">
        <v>111</v>
      </c>
      <c r="B10" s="58">
        <v>2655615</v>
      </c>
      <c r="C10" s="59">
        <v>822432</v>
      </c>
      <c r="D10" s="58"/>
      <c r="E10" s="58">
        <v>3478047</v>
      </c>
      <c r="F10" s="31">
        <v>34780.47</v>
      </c>
      <c r="G10" s="58">
        <v>34800</v>
      </c>
      <c r="H10" s="188">
        <v>34800.51</v>
      </c>
    </row>
    <row r="11" spans="1:8" ht="12.75">
      <c r="A11" s="25" t="s">
        <v>112</v>
      </c>
      <c r="B11" s="58">
        <v>689613</v>
      </c>
      <c r="C11" s="59">
        <v>116928</v>
      </c>
      <c r="D11" s="58"/>
      <c r="E11" s="58">
        <v>806541</v>
      </c>
      <c r="F11" s="31">
        <v>8065.41</v>
      </c>
      <c r="G11" s="58">
        <v>8000</v>
      </c>
      <c r="H11" s="188">
        <v>8065.41</v>
      </c>
    </row>
    <row r="12" spans="1:8" ht="12.75">
      <c r="A12" s="25" t="s">
        <v>113</v>
      </c>
      <c r="B12" s="58">
        <v>3798122</v>
      </c>
      <c r="C12" s="59">
        <v>275124</v>
      </c>
      <c r="D12" s="58"/>
      <c r="E12" s="58">
        <v>4073246</v>
      </c>
      <c r="F12" s="31">
        <v>40732.46</v>
      </c>
      <c r="G12" s="58">
        <v>40700</v>
      </c>
      <c r="H12" s="188">
        <v>40732.46</v>
      </c>
    </row>
    <row r="13" spans="1:8" ht="12.75">
      <c r="A13" s="25" t="s">
        <v>114</v>
      </c>
      <c r="B13" s="58">
        <v>251804</v>
      </c>
      <c r="C13" s="59">
        <v>168420</v>
      </c>
      <c r="D13" s="58"/>
      <c r="E13" s="58">
        <v>420224</v>
      </c>
      <c r="F13" s="31">
        <v>4202.24</v>
      </c>
      <c r="G13" s="58">
        <v>4200</v>
      </c>
      <c r="H13" s="188">
        <v>4204.64</v>
      </c>
    </row>
    <row r="14" spans="1:8" ht="12.75">
      <c r="A14" s="25" t="s">
        <v>115</v>
      </c>
      <c r="B14" s="58">
        <v>1278891</v>
      </c>
      <c r="C14" s="59">
        <v>0</v>
      </c>
      <c r="D14" s="58">
        <v>31356</v>
      </c>
      <c r="E14" s="58">
        <v>1247535</v>
      </c>
      <c r="F14" s="31">
        <v>12475.35</v>
      </c>
      <c r="G14" s="58">
        <v>12400</v>
      </c>
      <c r="H14" s="188">
        <v>12475.35</v>
      </c>
    </row>
    <row r="15" spans="1:8" ht="12.75">
      <c r="A15" s="25" t="s">
        <v>116</v>
      </c>
      <c r="B15" s="58">
        <v>2660977</v>
      </c>
      <c r="C15" s="59">
        <v>544536</v>
      </c>
      <c r="D15" s="58"/>
      <c r="E15" s="58">
        <v>3205513</v>
      </c>
      <c r="F15" s="31">
        <v>32055.13</v>
      </c>
      <c r="G15" s="58">
        <v>32000</v>
      </c>
      <c r="H15" s="188">
        <v>32055.13</v>
      </c>
    </row>
    <row r="16" spans="1:8" ht="12.75">
      <c r="A16" s="25" t="s">
        <v>117</v>
      </c>
      <c r="B16" s="58">
        <v>6307107</v>
      </c>
      <c r="C16" s="59">
        <v>1102224</v>
      </c>
      <c r="D16" s="58"/>
      <c r="E16" s="58">
        <v>7409331</v>
      </c>
      <c r="F16" s="31">
        <v>74093.31</v>
      </c>
      <c r="G16" s="58">
        <v>74000</v>
      </c>
      <c r="H16" s="188">
        <v>74093.31</v>
      </c>
    </row>
    <row r="17" spans="1:8" ht="12.75">
      <c r="A17" s="25" t="s">
        <v>118</v>
      </c>
      <c r="B17" s="58">
        <v>20058468</v>
      </c>
      <c r="C17" s="59">
        <v>1782792</v>
      </c>
      <c r="D17" s="58"/>
      <c r="E17" s="58">
        <v>21841260</v>
      </c>
      <c r="F17" s="31">
        <v>218412.6</v>
      </c>
      <c r="G17" s="58">
        <v>215700</v>
      </c>
      <c r="H17" s="188">
        <v>215773.45</v>
      </c>
    </row>
    <row r="18" spans="1:8" ht="12.75">
      <c r="A18" s="25"/>
      <c r="B18" s="58"/>
      <c r="C18" s="58"/>
      <c r="D18" s="58"/>
      <c r="E18" s="58"/>
      <c r="F18" s="31"/>
      <c r="G18" s="58"/>
      <c r="H18" s="188"/>
    </row>
    <row r="19" spans="1:8" ht="15.75">
      <c r="A19" s="60" t="s">
        <v>119</v>
      </c>
      <c r="B19" s="61">
        <v>46080280</v>
      </c>
      <c r="C19" s="61">
        <v>6801996</v>
      </c>
      <c r="D19" s="61">
        <v>31356</v>
      </c>
      <c r="E19" s="61">
        <v>52850920</v>
      </c>
      <c r="F19" s="61">
        <v>528509.2</v>
      </c>
      <c r="G19" s="61">
        <f>SUM(G4:G18)</f>
        <v>512300</v>
      </c>
      <c r="H19" s="61">
        <f>SUM(H4:H18)</f>
        <v>525923.81</v>
      </c>
    </row>
    <row r="23" spans="1:7" ht="23.25">
      <c r="A23" s="287" t="s">
        <v>155</v>
      </c>
      <c r="B23" s="287"/>
      <c r="C23" s="287"/>
      <c r="D23" s="287"/>
      <c r="E23" s="287"/>
      <c r="F23" s="287"/>
      <c r="G23" s="287"/>
    </row>
    <row r="24" ht="13.5" thickBot="1">
      <c r="G24" s="186"/>
    </row>
    <row r="25" spans="1:7" ht="63.75" thickBot="1">
      <c r="A25" s="1" t="s">
        <v>103</v>
      </c>
      <c r="B25" s="2" t="s">
        <v>104</v>
      </c>
      <c r="C25" s="53" t="s">
        <v>120</v>
      </c>
      <c r="D25" s="53" t="s">
        <v>121</v>
      </c>
      <c r="E25" s="53" t="s">
        <v>122</v>
      </c>
      <c r="F25" s="3" t="s">
        <v>105</v>
      </c>
      <c r="G25" s="54" t="s">
        <v>123</v>
      </c>
    </row>
    <row r="26" spans="1:7" ht="12.75">
      <c r="A26" s="55"/>
      <c r="B26" s="55"/>
      <c r="C26" s="55"/>
      <c r="D26" s="55"/>
      <c r="E26" s="187"/>
      <c r="F26" s="57"/>
      <c r="G26" s="187"/>
    </row>
    <row r="27" spans="1:7" ht="12.75">
      <c r="A27" s="25" t="s">
        <v>106</v>
      </c>
      <c r="B27" s="188">
        <v>1018526</v>
      </c>
      <c r="C27" s="189">
        <v>394056</v>
      </c>
      <c r="D27" s="188"/>
      <c r="E27" s="188">
        <v>1412582</v>
      </c>
      <c r="F27" s="31">
        <v>14125.82</v>
      </c>
      <c r="G27" s="188">
        <v>14100</v>
      </c>
    </row>
    <row r="28" spans="1:7" ht="12.75">
      <c r="A28" s="25" t="s">
        <v>107</v>
      </c>
      <c r="B28" s="188">
        <v>6052113</v>
      </c>
      <c r="C28" s="189">
        <v>0</v>
      </c>
      <c r="D28" s="188">
        <v>56628</v>
      </c>
      <c r="E28" s="188">
        <v>5995485</v>
      </c>
      <c r="F28" s="31">
        <v>59954.85</v>
      </c>
      <c r="G28" s="188">
        <v>59900</v>
      </c>
    </row>
    <row r="29" spans="1:7" ht="12.75">
      <c r="A29" s="25" t="s">
        <v>108</v>
      </c>
      <c r="B29" s="188">
        <v>805444</v>
      </c>
      <c r="C29" s="189">
        <v>404232</v>
      </c>
      <c r="D29" s="188"/>
      <c r="E29" s="188">
        <v>1209676</v>
      </c>
      <c r="F29" s="31">
        <v>12096.76</v>
      </c>
      <c r="G29" s="188">
        <v>12000</v>
      </c>
    </row>
    <row r="30" spans="1:7" ht="12.75">
      <c r="A30" s="25" t="s">
        <v>109</v>
      </c>
      <c r="B30" s="188">
        <v>581410</v>
      </c>
      <c r="C30" s="189">
        <v>235608</v>
      </c>
      <c r="D30" s="188"/>
      <c r="E30" s="188">
        <v>817018</v>
      </c>
      <c r="F30" s="31">
        <v>8170.18</v>
      </c>
      <c r="G30" s="188">
        <v>8100</v>
      </c>
    </row>
    <row r="31" spans="1:7" ht="12.75">
      <c r="A31" s="25" t="s">
        <v>110</v>
      </c>
      <c r="B31" s="188">
        <v>1792275</v>
      </c>
      <c r="C31" s="189">
        <v>691164</v>
      </c>
      <c r="D31" s="188"/>
      <c r="E31" s="188">
        <v>2483439</v>
      </c>
      <c r="F31" s="31">
        <v>24834.39</v>
      </c>
      <c r="G31" s="188">
        <v>24800</v>
      </c>
    </row>
    <row r="32" spans="1:7" ht="12.75">
      <c r="A32" s="25" t="s">
        <v>111</v>
      </c>
      <c r="B32" s="188">
        <v>3149932</v>
      </c>
      <c r="C32" s="189">
        <v>711132</v>
      </c>
      <c r="D32" s="188"/>
      <c r="E32" s="188">
        <v>3861064</v>
      </c>
      <c r="F32" s="31">
        <v>38610.64</v>
      </c>
      <c r="G32" s="188">
        <v>38600</v>
      </c>
    </row>
    <row r="33" spans="1:7" ht="12.75">
      <c r="A33" s="25" t="s">
        <v>112</v>
      </c>
      <c r="B33" s="188">
        <v>778233</v>
      </c>
      <c r="C33" s="189">
        <v>110136</v>
      </c>
      <c r="D33" s="188"/>
      <c r="E33" s="188">
        <v>888369</v>
      </c>
      <c r="F33" s="31">
        <v>8883.69</v>
      </c>
      <c r="G33" s="188">
        <v>8800</v>
      </c>
    </row>
    <row r="34" spans="1:7" ht="12.75">
      <c r="A34" s="25" t="s">
        <v>113</v>
      </c>
      <c r="B34" s="188">
        <v>4456065</v>
      </c>
      <c r="C34" s="189">
        <v>143340</v>
      </c>
      <c r="D34" s="188"/>
      <c r="E34" s="188">
        <v>4599405</v>
      </c>
      <c r="F34" s="31">
        <v>45994.05</v>
      </c>
      <c r="G34" s="188">
        <v>45900</v>
      </c>
    </row>
    <row r="35" spans="1:7" ht="12.75">
      <c r="A35" s="25" t="s">
        <v>114</v>
      </c>
      <c r="B35" s="188">
        <v>292846</v>
      </c>
      <c r="C35" s="189">
        <v>204900</v>
      </c>
      <c r="D35" s="188"/>
      <c r="E35" s="188">
        <v>497746</v>
      </c>
      <c r="F35" s="31">
        <v>4977.46</v>
      </c>
      <c r="G35" s="188">
        <v>4900</v>
      </c>
    </row>
    <row r="36" spans="1:7" ht="12.75">
      <c r="A36" s="25" t="s">
        <v>115</v>
      </c>
      <c r="B36" s="188">
        <v>1177840</v>
      </c>
      <c r="C36" s="189">
        <v>17296</v>
      </c>
      <c r="D36" s="188"/>
      <c r="E36" s="188">
        <v>1195136</v>
      </c>
      <c r="F36" s="31">
        <v>11951.36</v>
      </c>
      <c r="G36" s="188">
        <v>11900</v>
      </c>
    </row>
    <row r="37" spans="1:7" ht="12.75">
      <c r="A37" s="25" t="s">
        <v>116</v>
      </c>
      <c r="B37" s="188">
        <v>2651459</v>
      </c>
      <c r="C37" s="189">
        <v>759456</v>
      </c>
      <c r="D37" s="188"/>
      <c r="E37" s="188">
        <v>3410915</v>
      </c>
      <c r="F37" s="31">
        <v>34109.15</v>
      </c>
      <c r="G37" s="188">
        <v>34100</v>
      </c>
    </row>
    <row r="38" spans="1:7" ht="12.75">
      <c r="A38" s="25" t="s">
        <v>117</v>
      </c>
      <c r="B38" s="188">
        <v>10814598</v>
      </c>
      <c r="C38" s="189">
        <v>0</v>
      </c>
      <c r="D38" s="188">
        <v>298812</v>
      </c>
      <c r="E38" s="188">
        <v>10515786</v>
      </c>
      <c r="F38" s="31">
        <v>105157.86</v>
      </c>
      <c r="G38" s="188">
        <v>105100</v>
      </c>
    </row>
    <row r="39" spans="1:7" ht="12.75">
      <c r="A39" s="25" t="s">
        <v>118</v>
      </c>
      <c r="B39" s="188">
        <v>19533082</v>
      </c>
      <c r="C39" s="189">
        <v>3225360</v>
      </c>
      <c r="D39" s="188"/>
      <c r="E39" s="188">
        <v>22758442</v>
      </c>
      <c r="F39" s="31">
        <v>227584.42</v>
      </c>
      <c r="G39" s="188">
        <v>227500</v>
      </c>
    </row>
    <row r="40" spans="1:7" ht="12.75">
      <c r="A40" s="25"/>
      <c r="B40" s="188"/>
      <c r="C40" s="188"/>
      <c r="D40" s="188"/>
      <c r="E40" s="188"/>
      <c r="F40" s="31"/>
      <c r="G40" s="188"/>
    </row>
    <row r="41" spans="1:7" ht="15.75">
      <c r="A41" s="60" t="s">
        <v>119</v>
      </c>
      <c r="B41" s="61">
        <v>53103823</v>
      </c>
      <c r="C41" s="61">
        <v>6896680</v>
      </c>
      <c r="D41" s="61">
        <v>355440</v>
      </c>
      <c r="E41" s="61">
        <v>59645063</v>
      </c>
      <c r="F41" s="61">
        <v>596450.63</v>
      </c>
      <c r="G41" s="61">
        <v>595700</v>
      </c>
    </row>
  </sheetData>
  <sheetProtection/>
  <mergeCells count="2">
    <mergeCell ref="A1:G1"/>
    <mergeCell ref="A23:G2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2"/>
  <sheetViews>
    <sheetView zoomScalePageLayoutView="0" workbookViewId="0" topLeftCell="A1">
      <selection activeCell="D55" sqref="D55"/>
    </sheetView>
  </sheetViews>
  <sheetFormatPr defaultColWidth="11.421875" defaultRowHeight="12.75"/>
  <cols>
    <col min="1" max="1" width="4.421875" style="0" customWidth="1"/>
    <col min="2" max="2" width="4.8515625" style="230" customWidth="1"/>
    <col min="3" max="3" width="27.57421875" style="0" bestFit="1" customWidth="1"/>
    <col min="4" max="4" width="43.57421875" style="0" bestFit="1" customWidth="1"/>
    <col min="5" max="5" width="17.8515625" style="0" customWidth="1"/>
    <col min="6" max="6" width="12.8515625" style="0" bestFit="1" customWidth="1"/>
  </cols>
  <sheetData>
    <row r="1" spans="3:5" ht="23.25">
      <c r="C1" s="253" t="s">
        <v>192</v>
      </c>
      <c r="D1" s="253"/>
      <c r="E1" s="253"/>
    </row>
    <row r="2" spans="3:5" ht="23.25">
      <c r="C2" s="290" t="s">
        <v>226</v>
      </c>
      <c r="D2" s="291"/>
      <c r="E2" s="291"/>
    </row>
    <row r="3" ht="13.5" thickBot="1"/>
    <row r="4" spans="3:5" ht="16.5" thickBot="1">
      <c r="C4" s="255" t="s">
        <v>196</v>
      </c>
      <c r="D4" s="256"/>
      <c r="E4" s="257"/>
    </row>
    <row r="5" ht="13.5" thickBot="1"/>
    <row r="6" spans="3:5" ht="16.5" thickBot="1">
      <c r="C6" s="76" t="s">
        <v>238</v>
      </c>
      <c r="D6" s="77" t="s">
        <v>2</v>
      </c>
      <c r="E6" s="78" t="s">
        <v>193</v>
      </c>
    </row>
    <row r="7" spans="3:5" ht="30">
      <c r="C7" s="80" t="s">
        <v>234</v>
      </c>
      <c r="D7" s="92" t="s">
        <v>9</v>
      </c>
      <c r="E7" s="83">
        <v>595700</v>
      </c>
    </row>
    <row r="8" spans="2:6" ht="30" customHeight="1">
      <c r="B8" s="231" t="s">
        <v>228</v>
      </c>
      <c r="C8" s="98">
        <v>4182100</v>
      </c>
      <c r="D8" s="92" t="s">
        <v>10</v>
      </c>
      <c r="E8" s="83">
        <v>127500</v>
      </c>
      <c r="F8" s="249">
        <f>SUM(E8+E7)</f>
        <v>723200</v>
      </c>
    </row>
    <row r="9" spans="2:5" ht="24.75" customHeight="1">
      <c r="B9" s="231" t="s">
        <v>228</v>
      </c>
      <c r="C9" s="4"/>
      <c r="D9" s="5" t="s">
        <v>194</v>
      </c>
      <c r="E9" s="245">
        <v>22000</v>
      </c>
    </row>
    <row r="10" spans="2:5" ht="21.75" customHeight="1" thickBot="1">
      <c r="B10" s="231" t="s">
        <v>227</v>
      </c>
      <c r="C10" s="85" t="s">
        <v>195</v>
      </c>
      <c r="D10" s="86"/>
      <c r="E10" s="87">
        <f>SUM(E7:E9)</f>
        <v>745200</v>
      </c>
    </row>
    <row r="11" spans="3:5" ht="15.75" thickTop="1">
      <c r="C11" s="10"/>
      <c r="D11" s="11"/>
      <c r="E11" s="12"/>
    </row>
    <row r="13" ht="13.5" thickBot="1"/>
    <row r="14" spans="3:5" ht="16.5" thickBot="1">
      <c r="C14" s="255" t="s">
        <v>197</v>
      </c>
      <c r="D14" s="256"/>
      <c r="E14" s="256"/>
    </row>
    <row r="15" ht="13.5" thickBot="1"/>
    <row r="16" spans="3:5" ht="16.5" thickBot="1">
      <c r="C16" s="76" t="s">
        <v>238</v>
      </c>
      <c r="D16" s="77" t="s">
        <v>2</v>
      </c>
      <c r="E16" s="109" t="s">
        <v>193</v>
      </c>
    </row>
    <row r="17" spans="3:5" ht="15">
      <c r="C17" s="13" t="s">
        <v>235</v>
      </c>
      <c r="D17" s="17" t="s">
        <v>198</v>
      </c>
      <c r="E17" s="26">
        <v>30000</v>
      </c>
    </row>
    <row r="18" spans="2:5" ht="15">
      <c r="B18" s="231" t="s">
        <v>228</v>
      </c>
      <c r="C18" s="98">
        <v>5312002</v>
      </c>
      <c r="D18" s="81" t="s">
        <v>199</v>
      </c>
      <c r="E18" s="83">
        <v>50000</v>
      </c>
    </row>
    <row r="19" spans="2:5" ht="15">
      <c r="B19" s="231" t="s">
        <v>228</v>
      </c>
      <c r="C19" s="4">
        <v>5312003</v>
      </c>
      <c r="D19" s="66" t="s">
        <v>200</v>
      </c>
      <c r="E19" s="28">
        <v>54000</v>
      </c>
    </row>
    <row r="20" spans="2:5" ht="15">
      <c r="B20" s="231" t="s">
        <v>228</v>
      </c>
      <c r="C20" s="98">
        <v>5312004</v>
      </c>
      <c r="D20" s="92" t="s">
        <v>201</v>
      </c>
      <c r="E20" s="83">
        <v>132800</v>
      </c>
    </row>
    <row r="21" spans="3:5" ht="25.5" customHeight="1" hidden="1">
      <c r="C21" s="4"/>
      <c r="D21" s="66" t="s">
        <v>127</v>
      </c>
      <c r="E21" s="28">
        <v>20000</v>
      </c>
    </row>
    <row r="22" spans="2:5" ht="15">
      <c r="B22" s="231" t="s">
        <v>228</v>
      </c>
      <c r="C22" s="4">
        <v>5312006</v>
      </c>
      <c r="D22" s="66" t="s">
        <v>127</v>
      </c>
      <c r="E22" s="28">
        <v>20000</v>
      </c>
    </row>
    <row r="23" spans="2:5" ht="15">
      <c r="B23" s="231" t="s">
        <v>228</v>
      </c>
      <c r="C23" s="98">
        <v>5312007</v>
      </c>
      <c r="D23" s="92" t="s">
        <v>202</v>
      </c>
      <c r="E23" s="83">
        <v>130000</v>
      </c>
    </row>
    <row r="24" spans="2:5" ht="15">
      <c r="B24" s="231" t="s">
        <v>228</v>
      </c>
      <c r="C24" s="4">
        <v>5312008</v>
      </c>
      <c r="D24" s="66" t="s">
        <v>162</v>
      </c>
      <c r="E24" s="28">
        <v>56000</v>
      </c>
    </row>
    <row r="25" spans="2:5" ht="15">
      <c r="B25" s="231" t="s">
        <v>228</v>
      </c>
      <c r="C25" s="101">
        <v>5312009</v>
      </c>
      <c r="D25" s="92" t="s">
        <v>203</v>
      </c>
      <c r="E25" s="83">
        <v>100000</v>
      </c>
    </row>
    <row r="26" spans="2:5" ht="17.25">
      <c r="B26" s="231" t="s">
        <v>228</v>
      </c>
      <c r="C26" s="4">
        <v>5312010</v>
      </c>
      <c r="D26" s="66" t="s">
        <v>204</v>
      </c>
      <c r="E26" s="245">
        <v>20000</v>
      </c>
    </row>
    <row r="27" spans="2:5" ht="15.75">
      <c r="B27" s="231" t="s">
        <v>227</v>
      </c>
      <c r="C27" s="250" t="s">
        <v>233</v>
      </c>
      <c r="D27" s="251"/>
      <c r="E27" s="252">
        <f>E17+E18+E19+E20+E22+E23+E24+E25+E26</f>
        <v>592800</v>
      </c>
    </row>
    <row r="28" spans="2:5" ht="15.75">
      <c r="B28" s="231"/>
      <c r="C28" s="20"/>
      <c r="D28" s="120"/>
      <c r="E28" s="238"/>
    </row>
    <row r="29" spans="2:5" ht="15.75">
      <c r="B29" s="231"/>
      <c r="C29" s="20"/>
      <c r="D29" s="120"/>
      <c r="E29" s="238"/>
    </row>
    <row r="30" spans="2:5" ht="16.5" thickBot="1">
      <c r="B30" s="231"/>
      <c r="C30" s="20"/>
      <c r="D30" s="120"/>
      <c r="E30" s="238"/>
    </row>
    <row r="31" spans="2:5" ht="16.5" thickBot="1">
      <c r="B31" s="231"/>
      <c r="C31" s="76" t="s">
        <v>238</v>
      </c>
      <c r="D31" s="77" t="s">
        <v>2</v>
      </c>
      <c r="E31" s="109" t="s">
        <v>193</v>
      </c>
    </row>
    <row r="32" spans="2:5" ht="15.75">
      <c r="B32" s="231"/>
      <c r="C32" s="20"/>
      <c r="D32" s="120"/>
      <c r="E32" s="238"/>
    </row>
    <row r="33" spans="2:5" s="107" customFormat="1" ht="15.75">
      <c r="B33" s="231" t="s">
        <v>228</v>
      </c>
      <c r="C33" s="234" t="s">
        <v>232</v>
      </c>
      <c r="D33" s="66"/>
      <c r="E33" s="233">
        <f>E27</f>
        <v>592800</v>
      </c>
    </row>
    <row r="34" spans="2:5" ht="15">
      <c r="B34" s="231" t="s">
        <v>228</v>
      </c>
      <c r="C34" s="98">
        <v>5249000</v>
      </c>
      <c r="D34" s="81" t="s">
        <v>205</v>
      </c>
      <c r="E34" s="83">
        <v>2300</v>
      </c>
    </row>
    <row r="35" spans="2:5" ht="15">
      <c r="B35" s="231" t="s">
        <v>228</v>
      </c>
      <c r="C35" s="225">
        <v>5431000</v>
      </c>
      <c r="D35" s="191" t="s">
        <v>206</v>
      </c>
      <c r="E35" s="161">
        <v>3500</v>
      </c>
    </row>
    <row r="36" spans="2:5" ht="15">
      <c r="B36" s="231" t="s">
        <v>228</v>
      </c>
      <c r="C36" s="98">
        <v>5431100</v>
      </c>
      <c r="D36" s="81" t="s">
        <v>207</v>
      </c>
      <c r="E36" s="82">
        <v>500</v>
      </c>
    </row>
    <row r="37" spans="2:5" ht="15">
      <c r="B37" s="231" t="s">
        <v>228</v>
      </c>
      <c r="C37" s="225">
        <v>5431200</v>
      </c>
      <c r="D37" s="191" t="s">
        <v>208</v>
      </c>
      <c r="E37" s="226">
        <v>100</v>
      </c>
    </row>
    <row r="38" spans="2:5" ht="15">
      <c r="B38" s="231" t="s">
        <v>228</v>
      </c>
      <c r="C38" s="98">
        <v>5431500</v>
      </c>
      <c r="D38" s="81" t="s">
        <v>27</v>
      </c>
      <c r="E38" s="83">
        <v>500</v>
      </c>
    </row>
    <row r="39" spans="2:5" ht="24.75" customHeight="1">
      <c r="B39" s="231" t="s">
        <v>228</v>
      </c>
      <c r="C39" s="225">
        <v>5452000</v>
      </c>
      <c r="D39" s="191" t="s">
        <v>222</v>
      </c>
      <c r="E39" s="226">
        <v>20000</v>
      </c>
    </row>
    <row r="40" spans="2:5" ht="17.25">
      <c r="B40" s="231" t="s">
        <v>228</v>
      </c>
      <c r="C40" s="98">
        <v>5457000</v>
      </c>
      <c r="D40" s="81" t="s">
        <v>223</v>
      </c>
      <c r="E40" s="243">
        <v>33300</v>
      </c>
    </row>
    <row r="41" spans="2:5" ht="16.5" thickBot="1">
      <c r="B41" s="231" t="s">
        <v>227</v>
      </c>
      <c r="C41" s="227" t="s">
        <v>210</v>
      </c>
      <c r="D41" s="228"/>
      <c r="E41" s="229">
        <f>E33+E34+E35+E36+E37+E38+E39+E40</f>
        <v>653000</v>
      </c>
    </row>
    <row r="42" ht="13.5" thickTop="1"/>
    <row r="43" ht="13.5" thickBot="1">
      <c r="C43" s="63"/>
    </row>
    <row r="44" spans="3:5" ht="16.5" thickBot="1">
      <c r="C44" s="255" t="s">
        <v>216</v>
      </c>
      <c r="D44" s="256"/>
      <c r="E44" s="257"/>
    </row>
    <row r="45" ht="13.5" thickBot="1"/>
    <row r="46" spans="3:5" ht="16.5" thickBot="1">
      <c r="C46" s="76"/>
      <c r="D46" s="77" t="s">
        <v>2</v>
      </c>
      <c r="E46" s="109" t="s">
        <v>193</v>
      </c>
    </row>
    <row r="47" spans="2:5" ht="15.75">
      <c r="B47" s="231"/>
      <c r="C47" s="292" t="s">
        <v>195</v>
      </c>
      <c r="D47" s="293"/>
      <c r="E47" s="26">
        <v>745200</v>
      </c>
    </row>
    <row r="48" spans="2:5" ht="17.25">
      <c r="B48" s="231" t="s">
        <v>229</v>
      </c>
      <c r="C48" s="288" t="s">
        <v>211</v>
      </c>
      <c r="D48" s="289"/>
      <c r="E48" s="243">
        <f>E41</f>
        <v>653000</v>
      </c>
    </row>
    <row r="49" spans="2:5" ht="15.75">
      <c r="B49" s="231" t="s">
        <v>227</v>
      </c>
      <c r="C49" s="232" t="s">
        <v>212</v>
      </c>
      <c r="D49" s="66"/>
      <c r="E49" s="233">
        <f>E47-E48</f>
        <v>92200</v>
      </c>
    </row>
    <row r="50" spans="2:5" ht="17.25">
      <c r="B50" s="231" t="s">
        <v>228</v>
      </c>
      <c r="C50" s="98">
        <v>4617000</v>
      </c>
      <c r="D50" s="92" t="s">
        <v>213</v>
      </c>
      <c r="E50" s="243">
        <v>2000</v>
      </c>
    </row>
    <row r="51" spans="2:5" ht="15.75">
      <c r="B51" s="231" t="s">
        <v>227</v>
      </c>
      <c r="C51" s="234" t="s">
        <v>214</v>
      </c>
      <c r="D51" s="5"/>
      <c r="E51" s="233">
        <v>94200</v>
      </c>
    </row>
    <row r="52" spans="2:5" ht="15.75">
      <c r="B52" s="231" t="s">
        <v>227</v>
      </c>
      <c r="C52" s="235" t="s">
        <v>215</v>
      </c>
      <c r="D52" s="92"/>
      <c r="E52" s="236">
        <v>94200</v>
      </c>
    </row>
  </sheetData>
  <sheetProtection/>
  <mergeCells count="7">
    <mergeCell ref="C48:D48"/>
    <mergeCell ref="C1:E1"/>
    <mergeCell ref="C2:E2"/>
    <mergeCell ref="C14:E14"/>
    <mergeCell ref="C4:E4"/>
    <mergeCell ref="C44:E44"/>
    <mergeCell ref="C47:D4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49"/>
  <sheetViews>
    <sheetView zoomScalePageLayoutView="0" workbookViewId="0" topLeftCell="A13">
      <selection activeCell="C49" sqref="C49"/>
    </sheetView>
  </sheetViews>
  <sheetFormatPr defaultColWidth="11.421875" defaultRowHeight="12.75"/>
  <cols>
    <col min="1" max="1" width="4.421875" style="0" customWidth="1"/>
    <col min="2" max="2" width="4.8515625" style="230" customWidth="1"/>
    <col min="3" max="3" width="27.57421875" style="0" bestFit="1" customWidth="1"/>
    <col min="4" max="4" width="43.57421875" style="0" bestFit="1" customWidth="1"/>
    <col min="5" max="5" width="17.8515625" style="0" customWidth="1"/>
  </cols>
  <sheetData>
    <row r="1" spans="3:5" ht="23.25">
      <c r="C1" s="253" t="s">
        <v>217</v>
      </c>
      <c r="D1" s="253"/>
      <c r="E1" s="253"/>
    </row>
    <row r="2" spans="3:5" ht="23.25">
      <c r="C2" s="290" t="s">
        <v>226</v>
      </c>
      <c r="D2" s="291"/>
      <c r="E2" s="291"/>
    </row>
    <row r="3" ht="13.5" thickBot="1"/>
    <row r="4" spans="3:5" ht="16.5" thickBot="1">
      <c r="C4" s="255" t="s">
        <v>220</v>
      </c>
      <c r="D4" s="256"/>
      <c r="E4" s="257"/>
    </row>
    <row r="5" ht="13.5" thickBot="1"/>
    <row r="6" spans="3:5" ht="16.5" thickBot="1">
      <c r="C6" s="76" t="s">
        <v>238</v>
      </c>
      <c r="D6" s="77" t="s">
        <v>2</v>
      </c>
      <c r="E6" s="109" t="s">
        <v>193</v>
      </c>
    </row>
    <row r="7" spans="3:5" ht="30">
      <c r="C7" s="98" t="s">
        <v>236</v>
      </c>
      <c r="D7" s="92" t="s">
        <v>9</v>
      </c>
      <c r="E7" s="83">
        <v>595700</v>
      </c>
    </row>
    <row r="8" spans="2:5" ht="30">
      <c r="B8" s="231" t="s">
        <v>228</v>
      </c>
      <c r="C8" s="98">
        <v>6182100</v>
      </c>
      <c r="D8" s="92" t="s">
        <v>218</v>
      </c>
      <c r="E8" s="83">
        <v>127500</v>
      </c>
    </row>
    <row r="9" spans="2:5" ht="30" customHeight="1">
      <c r="B9" s="231" t="s">
        <v>228</v>
      </c>
      <c r="C9" s="4">
        <v>6484000</v>
      </c>
      <c r="D9" s="5" t="s">
        <v>194</v>
      </c>
      <c r="E9" s="28">
        <v>22000</v>
      </c>
    </row>
    <row r="10" spans="2:5" ht="30" customHeight="1">
      <c r="B10" s="231" t="s">
        <v>228</v>
      </c>
      <c r="C10" s="237">
        <v>6617000</v>
      </c>
      <c r="D10" s="117" t="s">
        <v>219</v>
      </c>
      <c r="E10" s="244">
        <v>2000</v>
      </c>
    </row>
    <row r="11" spans="2:5" ht="24.75" customHeight="1" thickBot="1">
      <c r="B11" s="231" t="s">
        <v>227</v>
      </c>
      <c r="C11" s="85" t="s">
        <v>220</v>
      </c>
      <c r="D11" s="86"/>
      <c r="E11" s="87">
        <f>SUM(E7:E10)</f>
        <v>747200</v>
      </c>
    </row>
    <row r="12" spans="3:5" ht="11.25" customHeight="1" thickTop="1">
      <c r="C12" s="10"/>
      <c r="D12" s="11"/>
      <c r="E12" s="12"/>
    </row>
    <row r="15" spans="3:5" ht="15.75">
      <c r="C15" s="294" t="s">
        <v>221</v>
      </c>
      <c r="D15" s="294"/>
      <c r="E15" s="294"/>
    </row>
    <row r="16" ht="13.5" thickBot="1"/>
    <row r="17" spans="3:5" ht="16.5" thickBot="1">
      <c r="C17" s="76" t="s">
        <v>238</v>
      </c>
      <c r="D17" s="77" t="s">
        <v>2</v>
      </c>
      <c r="E17" s="109" t="s">
        <v>193</v>
      </c>
    </row>
    <row r="18" spans="3:5" ht="15">
      <c r="C18" s="13" t="s">
        <v>237</v>
      </c>
      <c r="D18" s="17" t="s">
        <v>198</v>
      </c>
      <c r="E18" s="26">
        <v>30000</v>
      </c>
    </row>
    <row r="19" spans="2:5" ht="15">
      <c r="B19" s="231" t="s">
        <v>228</v>
      </c>
      <c r="C19" s="98">
        <v>7312002</v>
      </c>
      <c r="D19" s="81" t="s">
        <v>199</v>
      </c>
      <c r="E19" s="83">
        <v>50000</v>
      </c>
    </row>
    <row r="20" spans="2:5" ht="15">
      <c r="B20" s="231" t="s">
        <v>228</v>
      </c>
      <c r="C20" s="4">
        <v>7312003</v>
      </c>
      <c r="D20" s="66" t="s">
        <v>200</v>
      </c>
      <c r="E20" s="28">
        <v>54000</v>
      </c>
    </row>
    <row r="21" spans="2:5" ht="15">
      <c r="B21" s="231" t="s">
        <v>228</v>
      </c>
      <c r="C21" s="98">
        <v>7312003</v>
      </c>
      <c r="D21" s="92" t="s">
        <v>201</v>
      </c>
      <c r="E21" s="83">
        <v>132800</v>
      </c>
    </row>
    <row r="22" spans="2:5" ht="15">
      <c r="B22" s="231" t="s">
        <v>228</v>
      </c>
      <c r="C22" s="4">
        <v>7312006</v>
      </c>
      <c r="D22" s="66" t="s">
        <v>127</v>
      </c>
      <c r="E22" s="28">
        <v>20000</v>
      </c>
    </row>
    <row r="23" spans="3:5" ht="25.5" customHeight="1" hidden="1">
      <c r="C23" s="4"/>
      <c r="D23" s="5"/>
      <c r="E23" s="28"/>
    </row>
    <row r="24" spans="2:5" ht="15">
      <c r="B24" s="231" t="s">
        <v>228</v>
      </c>
      <c r="C24" s="98">
        <v>7312007</v>
      </c>
      <c r="D24" s="92" t="s">
        <v>202</v>
      </c>
      <c r="E24" s="83">
        <v>130000</v>
      </c>
    </row>
    <row r="25" spans="2:5" ht="15">
      <c r="B25" s="231" t="s">
        <v>228</v>
      </c>
      <c r="C25" s="4">
        <v>7312008</v>
      </c>
      <c r="D25" s="66" t="s">
        <v>162</v>
      </c>
      <c r="E25" s="28">
        <v>56000</v>
      </c>
    </row>
    <row r="26" spans="2:5" ht="15">
      <c r="B26" s="231" t="s">
        <v>228</v>
      </c>
      <c r="C26" s="101">
        <v>7312009</v>
      </c>
      <c r="D26" s="92" t="s">
        <v>203</v>
      </c>
      <c r="E26" s="83">
        <v>100000</v>
      </c>
    </row>
    <row r="27" spans="2:5" ht="17.25">
      <c r="B27" s="231" t="s">
        <v>228</v>
      </c>
      <c r="C27" s="4">
        <v>7312010</v>
      </c>
      <c r="D27" s="66" t="s">
        <v>204</v>
      </c>
      <c r="E27" s="245">
        <v>20000</v>
      </c>
    </row>
    <row r="28" spans="2:5" ht="15.75">
      <c r="B28" s="231" t="s">
        <v>227</v>
      </c>
      <c r="C28" s="234" t="s">
        <v>230</v>
      </c>
      <c r="D28" s="66"/>
      <c r="E28" s="233">
        <f>SUM(E18:E27)</f>
        <v>592800</v>
      </c>
    </row>
    <row r="29" spans="2:5" ht="15">
      <c r="B29" s="231"/>
      <c r="C29" s="246"/>
      <c r="D29" s="120"/>
      <c r="E29" s="247"/>
    </row>
    <row r="30" spans="2:5" ht="15.75">
      <c r="B30" s="231"/>
      <c r="C30" s="234" t="s">
        <v>231</v>
      </c>
      <c r="D30" s="66"/>
      <c r="E30" s="233">
        <f>E28</f>
        <v>592800</v>
      </c>
    </row>
    <row r="31" spans="2:5" ht="15">
      <c r="B31" s="231" t="s">
        <v>228</v>
      </c>
      <c r="C31" s="98">
        <v>7429000</v>
      </c>
      <c r="D31" s="81" t="s">
        <v>205</v>
      </c>
      <c r="E31" s="83">
        <v>2300</v>
      </c>
    </row>
    <row r="32" spans="2:5" s="107" customFormat="1" ht="15">
      <c r="B32" s="248" t="s">
        <v>228</v>
      </c>
      <c r="C32" s="225">
        <v>7431000</v>
      </c>
      <c r="D32" s="191" t="s">
        <v>206</v>
      </c>
      <c r="E32" s="226">
        <v>3500</v>
      </c>
    </row>
    <row r="33" spans="2:5" ht="15">
      <c r="B33" s="231" t="s">
        <v>228</v>
      </c>
      <c r="C33" s="98">
        <v>7431100</v>
      </c>
      <c r="D33" s="81" t="s">
        <v>207</v>
      </c>
      <c r="E33" s="83">
        <v>500</v>
      </c>
    </row>
    <row r="34" spans="2:5" ht="15">
      <c r="B34" s="231" t="s">
        <v>228</v>
      </c>
      <c r="C34" s="225">
        <v>7431200</v>
      </c>
      <c r="D34" s="191" t="s">
        <v>208</v>
      </c>
      <c r="E34" s="226">
        <v>100</v>
      </c>
    </row>
    <row r="35" spans="2:5" ht="15">
      <c r="B35" s="231" t="s">
        <v>228</v>
      </c>
      <c r="C35" s="98">
        <v>7431500</v>
      </c>
      <c r="D35" s="81" t="s">
        <v>27</v>
      </c>
      <c r="E35" s="83">
        <v>500</v>
      </c>
    </row>
    <row r="36" spans="2:5" ht="15">
      <c r="B36" s="231" t="s">
        <v>228</v>
      </c>
      <c r="C36" s="225">
        <v>7452000</v>
      </c>
      <c r="D36" s="191" t="s">
        <v>224</v>
      </c>
      <c r="E36" s="226">
        <v>20000</v>
      </c>
    </row>
    <row r="37" spans="2:5" ht="17.25">
      <c r="B37" s="231" t="s">
        <v>228</v>
      </c>
      <c r="C37" s="98">
        <v>7457000</v>
      </c>
      <c r="D37" s="81" t="s">
        <v>209</v>
      </c>
      <c r="E37" s="243">
        <v>33300</v>
      </c>
    </row>
    <row r="38" spans="2:5" ht="24.75" customHeight="1" thickBot="1">
      <c r="B38" s="231" t="s">
        <v>227</v>
      </c>
      <c r="C38" s="227" t="s">
        <v>221</v>
      </c>
      <c r="D38" s="228"/>
      <c r="E38" s="229">
        <f>SUM(E30:E37)</f>
        <v>653000</v>
      </c>
    </row>
    <row r="39" ht="13.5" thickTop="1"/>
    <row r="40" ht="13.5" thickBot="1">
      <c r="C40" s="63"/>
    </row>
    <row r="41" spans="3:5" ht="16.5" thickBot="1">
      <c r="C41" s="255" t="s">
        <v>241</v>
      </c>
      <c r="D41" s="256"/>
      <c r="E41" s="257"/>
    </row>
    <row r="42" ht="13.5" thickBot="1"/>
    <row r="43" spans="3:5" ht="16.5" thickBot="1">
      <c r="C43" s="76"/>
      <c r="D43" s="77" t="s">
        <v>2</v>
      </c>
      <c r="E43" s="109" t="s">
        <v>193</v>
      </c>
    </row>
    <row r="44" spans="3:5" ht="15.75">
      <c r="C44" s="292" t="s">
        <v>220</v>
      </c>
      <c r="D44" s="293"/>
      <c r="E44" s="239">
        <f>E11</f>
        <v>747200</v>
      </c>
    </row>
    <row r="45" spans="2:5" ht="18">
      <c r="B45" s="231" t="s">
        <v>229</v>
      </c>
      <c r="C45" s="288" t="s">
        <v>221</v>
      </c>
      <c r="D45" s="289"/>
      <c r="E45" s="240">
        <f>E38</f>
        <v>653000</v>
      </c>
    </row>
    <row r="46" spans="2:5" ht="15.75">
      <c r="B46" s="231" t="s">
        <v>227</v>
      </c>
      <c r="C46" s="295" t="s">
        <v>225</v>
      </c>
      <c r="D46" s="296"/>
      <c r="E46" s="233">
        <f>E44-E45</f>
        <v>94200</v>
      </c>
    </row>
    <row r="47" spans="2:5" ht="18">
      <c r="B47" s="231" t="s">
        <v>228</v>
      </c>
      <c r="C47" s="295" t="s">
        <v>242</v>
      </c>
      <c r="D47" s="296"/>
      <c r="E47" s="241">
        <v>113300</v>
      </c>
    </row>
    <row r="48" spans="2:5" ht="18">
      <c r="B48" s="231" t="s">
        <v>227</v>
      </c>
      <c r="C48" s="288" t="s">
        <v>243</v>
      </c>
      <c r="D48" s="289"/>
      <c r="E48" s="240">
        <f>E46+E47</f>
        <v>207500</v>
      </c>
    </row>
    <row r="49" ht="12.75">
      <c r="C49" s="242"/>
    </row>
  </sheetData>
  <sheetProtection/>
  <mergeCells count="10">
    <mergeCell ref="C48:D48"/>
    <mergeCell ref="C1:E1"/>
    <mergeCell ref="C2:E2"/>
    <mergeCell ref="C4:E4"/>
    <mergeCell ref="C15:E15"/>
    <mergeCell ref="C41:E41"/>
    <mergeCell ref="C47:D47"/>
    <mergeCell ref="C46:D46"/>
    <mergeCell ref="C44:D44"/>
    <mergeCell ref="C45:D4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Blecken</cp:lastModifiedBy>
  <cp:lastPrinted>2012-04-17T15:09:12Z</cp:lastPrinted>
  <dcterms:created xsi:type="dcterms:W3CDTF">1996-10-17T05:27:31Z</dcterms:created>
  <dcterms:modified xsi:type="dcterms:W3CDTF">2012-04-24T07:20:13Z</dcterms:modified>
  <cp:category/>
  <cp:version/>
  <cp:contentType/>
  <cp:contentStatus/>
</cp:coreProperties>
</file>